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1760" activeTab="1"/>
  </bookViews>
  <sheets>
    <sheet name="Tax Calculator" sheetId="1" r:id="rId1"/>
    <sheet name="sheet2" sheetId="2" r:id="rId2"/>
    <sheet name="Report 1 - multiple records Tax" sheetId="3" r:id="rId3"/>
    <sheet name="SBB Tax Impact w Classrooms" sheetId="4" r:id="rId4"/>
    <sheet name="Property Tax Notification" sheetId="5" r:id="rId5"/>
  </sheets>
  <externalReferences>
    <externalReference r:id="rId8"/>
    <externalReference r:id="rId9"/>
  </externalReferences>
  <definedNames>
    <definedName name="__IntlFixup" hidden="1">TRUE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2" hidden="1">'Report 1 - multiple records Tax'!$A$3:$L$1918</definedName>
    <definedName name="_Key1" localSheetId="4" hidden="1">#REF!</definedName>
    <definedName name="_Key1" localSheetId="3" hidden="1">#REF!</definedName>
    <definedName name="_Key1" hidden="1">#REF!</definedName>
    <definedName name="_Order1" hidden="1">255</definedName>
    <definedName name="_Regression_Int" hidden="1">1</definedName>
    <definedName name="_Sort" localSheetId="4" hidden="1">#REF!</definedName>
    <definedName name="_Sort" localSheetId="3" hidden="1">#REF!</definedName>
    <definedName name="_Sort" hidden="1">#REF!</definedName>
    <definedName name="cdown0." localSheetId="2">'Report 1 - multiple records Tax'!$A$4:$L$1918</definedName>
    <definedName name="cdown0._1" localSheetId="2">'Report 1 - multiple records Tax'!#REF!</definedName>
    <definedName name="Cdown0_2014." localSheetId="2">'Report 1 - multiple records Tax'!#REF!</definedName>
    <definedName name="Cdown0_2014._1" localSheetId="2">'Report 1 - multiple records Tax'!#REF!</definedName>
    <definedName name="Cdown0_2015p." localSheetId="2">'Report 1 - multiple records Tax'!#REF!</definedName>
    <definedName name="CDown1_2010" localSheetId="2">'Report 1 - multiple records Tax'!#REF!</definedName>
    <definedName name="Cdown1_2013._1" localSheetId="2">'Report 1 - multiple records Tax'!#REF!</definedName>
    <definedName name="cdown1new" localSheetId="2">'Report 1 - multiple records Tax'!#REF!</definedName>
    <definedName name="DNUM3">#REF!</definedName>
    <definedName name="Inputall" localSheetId="4">'[1]Inputs'!#REF!</definedName>
    <definedName name="Inputall" localSheetId="3">'[1]Inputs'!#REF!</definedName>
    <definedName name="Inputall">'[2]Inputs'!#REF!</definedName>
    <definedName name="_xlnm.Print_Area" localSheetId="4">'Property Tax Notification'!$A$1:$H$60</definedName>
    <definedName name="_xlnm.Print_Area" localSheetId="3">'SBB Tax Impact w Classrooms'!$A$1:$F$43</definedName>
    <definedName name="_xlnm.Print_Area" localSheetId="0">'Tax Calculator'!$A$1:$K$39</definedName>
    <definedName name="solver_adj" localSheetId="4" hidden="1">#REF!</definedName>
    <definedName name="solver_adj" localSheetId="3" hidden="1">#REF!</definedName>
    <definedName name="solver_adj" hidden="1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4" hidden="1">#REF!</definedName>
    <definedName name="solver_opt" localSheetId="3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0.1</definedName>
  </definedNames>
  <calcPr fullCalcOnLoad="1"/>
</workbook>
</file>

<file path=xl/comments5.xml><?xml version="1.0" encoding="utf-8"?>
<comments xmlns="http://schemas.openxmlformats.org/spreadsheetml/2006/main">
  <authors>
    <author>Robert W. Baird</author>
  </authors>
  <commentList>
    <comment ref="B37" authorId="0">
      <text>
        <r>
          <rPr>
            <b/>
            <sz val="9"/>
            <rFont val="Tahoma"/>
            <family val="2"/>
          </rPr>
          <t>Either TBRA on line 264 or Hold Harmless on 289 of Pay 2015 LLC</t>
        </r>
      </text>
    </comment>
  </commentList>
</comments>
</file>

<file path=xl/sharedStrings.xml><?xml version="1.0" encoding="utf-8"?>
<sst xmlns="http://schemas.openxmlformats.org/spreadsheetml/2006/main" count="12761" uniqueCount="4183">
  <si>
    <t>JACK MOON REVOCABLE TRUST</t>
  </si>
  <si>
    <t>% WELLS FARGO BANK</t>
  </si>
  <si>
    <t>MOON,JACK</t>
  </si>
  <si>
    <t>DOROTHY M PETROWIAK</t>
  </si>
  <si>
    <t>PETROWIAK,DOROTHY M</t>
  </si>
  <si>
    <t>FRANCIS JOSEPH FEELY</t>
  </si>
  <si>
    <t>FEELY,FRANCIS JOSEPH</t>
  </si>
  <si>
    <t>JILL JOLENE BASSETT</t>
  </si>
  <si>
    <t>BASSETT,JILL JOLENE</t>
  </si>
  <si>
    <t>TRIPLE J LAND &amp; LIVESTOCK LLP</t>
  </si>
  <si>
    <t>GARY LEE WALTERS</t>
  </si>
  <si>
    <t>WALTERS,GARY LEE</t>
  </si>
  <si>
    <t>DERRICE C F SKOW</t>
  </si>
  <si>
    <t>SKOW,DERRICE C F</t>
  </si>
  <si>
    <t>DENNIS D &amp; H J CLASSON</t>
  </si>
  <si>
    <t>CLASSON,DENNIS D &amp; H J</t>
  </si>
  <si>
    <t>TIMOTHY J &amp; KERRY E WEGENER</t>
  </si>
  <si>
    <t>WEGENER,TIMOTHY J &amp; KERRY E</t>
  </si>
  <si>
    <t>DAVID W &amp; DANA J NAWROCKI</t>
  </si>
  <si>
    <t>NAWROCKI,DAVID W &amp; DANA J</t>
  </si>
  <si>
    <t>DAVID W &amp; DANA J NAWROCKI &amp;</t>
  </si>
  <si>
    <t>LARRY L &amp; DAWN M PETROWIAK</t>
  </si>
  <si>
    <t>PETROWIAK,LARRY L &amp; DAWN M</t>
  </si>
  <si>
    <t>BERNARD E &amp; JULIA M PETROWIAK</t>
  </si>
  <si>
    <t>PETROWIAK,BERNARD E &amp; JULIA M</t>
  </si>
  <si>
    <t>ROMAN L PYTLESKI IRREV TRUST</t>
  </si>
  <si>
    <t>DENNIS D &amp; KATHLEEN PYTLESKI</t>
  </si>
  <si>
    <t>PYTLESKI,ROMAN L</t>
  </si>
  <si>
    <t>TROY J &amp; GINA C PYTLESKI</t>
  </si>
  <si>
    <t>PYTLESKI,TROY J &amp; GINA C</t>
  </si>
  <si>
    <t>HELEN M MOSLOSKI</t>
  </si>
  <si>
    <t>MOSLOSKI,HELEN M</t>
  </si>
  <si>
    <t>MARY JANE NAWROCKI ETAL</t>
  </si>
  <si>
    <t>NAWROCKI,MARY JANE (LE) ET AL</t>
  </si>
  <si>
    <t>RANDY &amp; REBECCA GRATHWOHL</t>
  </si>
  <si>
    <t>GRATHWOHL,RANDY &amp; REBECCA</t>
  </si>
  <si>
    <t>KEITH &amp; LORI ZOELLER</t>
  </si>
  <si>
    <t>ZOELLER,KEITH &amp; LORI</t>
  </si>
  <si>
    <t>ROBERT L TENNEY TRUST &amp;</t>
  </si>
  <si>
    <t>GRACIE M TENNEY TRUST</t>
  </si>
  <si>
    <t>TENNEY,ROBERT L</t>
  </si>
  <si>
    <t>LEROY &amp; E STEFANSKI ETAL</t>
  </si>
  <si>
    <t>STEFANSKI,LEROY &amp; E (LE) ETAL</t>
  </si>
  <si>
    <t>BERNARD E PETROWIAK</t>
  </si>
  <si>
    <t>PETROWIAK,BERNARD E</t>
  </si>
  <si>
    <t>TERRANCE PARK</t>
  </si>
  <si>
    <t>PARK,TERRANCE</t>
  </si>
  <si>
    <t>JEFFREY &amp; SUE SELBRADE</t>
  </si>
  <si>
    <t>SELBRADE,JEFFREY &amp; SUE</t>
  </si>
  <si>
    <t>CHARLES E NEUSCH TRUST &amp;</t>
  </si>
  <si>
    <t>MARY JO NUESCH TRUST</t>
  </si>
  <si>
    <t>NEUSCH,CHARLES E</t>
  </si>
  <si>
    <t>MOSLOSKI REVOCABLE TRUST</t>
  </si>
  <si>
    <t>NEUSCH FARMS INC</t>
  </si>
  <si>
    <t>TODD MOSLOSKI</t>
  </si>
  <si>
    <t>MOSLOSKI,TODD</t>
  </si>
  <si>
    <t>JACK &amp; SHELLY GERHARDT AND</t>
  </si>
  <si>
    <t>DICK AND DIANE GERHARDT</t>
  </si>
  <si>
    <t>GERHARDT,JACK &amp; SHELLY</t>
  </si>
  <si>
    <t>DICK A &amp; DIANE S GERHARDT</t>
  </si>
  <si>
    <t>GERHARDT,DICK A &amp; DIANE S</t>
  </si>
  <si>
    <t>RONALD &amp; JANICE MOSLOSKI</t>
  </si>
  <si>
    <t>MOSLOSKI,RONALD &amp; JANICE</t>
  </si>
  <si>
    <t>LARRY MOSLOSKI</t>
  </si>
  <si>
    <t>MOSLOSKI,LARRY</t>
  </si>
  <si>
    <t>J &amp; H PARTNERSHIP</t>
  </si>
  <si>
    <t>% PATRICIA PETROWIAK</t>
  </si>
  <si>
    <t>LARRY &amp; DAWN PETROWIAK</t>
  </si>
  <si>
    <t>PETROWIAK,LARRY &amp; DAWN</t>
  </si>
  <si>
    <t>RAYMOND J SUKALSKI</t>
  </si>
  <si>
    <t>SUKALSKI,RAYMOND J</t>
  </si>
  <si>
    <t>JAMES PETERSON</t>
  </si>
  <si>
    <t>PETERSON,JAMES</t>
  </si>
  <si>
    <t>HERMAN PROPERTIES, LLLP</t>
  </si>
  <si>
    <t>R &amp; C FARMS, LLP</t>
  </si>
  <si>
    <t>DALE WEDEL</t>
  </si>
  <si>
    <t>WEDEL,DALE</t>
  </si>
  <si>
    <t>DR FARMS LLC</t>
  </si>
  <si>
    <t>THE DAN SKOW FAMILY TRUST</t>
  </si>
  <si>
    <t>SKOW,DAN FAMILY TRUST</t>
  </si>
  <si>
    <t>JAMES L PETERSON</t>
  </si>
  <si>
    <t>% SCOTT B PETERSON</t>
  </si>
  <si>
    <t>PETERSON,JAMES L</t>
  </si>
  <si>
    <t>M&amp;M PORK LLC</t>
  </si>
  <si>
    <t>MARLIN MOSLOSKI</t>
  </si>
  <si>
    <t>MOSLOSKI,MARLIN</t>
  </si>
  <si>
    <t>LEONA DAHL</t>
  </si>
  <si>
    <t>DAHL,LEONA</t>
  </si>
  <si>
    <t>FRED C DAHL</t>
  </si>
  <si>
    <t>% CAROL TRAPP</t>
  </si>
  <si>
    <t>DAHL,FRED C</t>
  </si>
  <si>
    <t>JOHN GRABIANOWSKI</t>
  </si>
  <si>
    <t>GRABIANOWSKI,JOHN</t>
  </si>
  <si>
    <t>MAYNARD A MADSEN REV TRUST</t>
  </si>
  <si>
    <t>MADSEN,MAYNARD A</t>
  </si>
  <si>
    <t>DOUGLAS E ROCK</t>
  </si>
  <si>
    <t>ROCK,DOUGLAS E</t>
  </si>
  <si>
    <t>DORENE L MADSEN REVOC TRUST</t>
  </si>
  <si>
    <t>DORENE L &amp; MAYNARD A MADSEN TT</t>
  </si>
  <si>
    <t>MADSEN,DORENE L REVOC TRUST</t>
  </si>
  <si>
    <t>LOUIS &amp; SANNA STEFANSKI</t>
  </si>
  <si>
    <t>STEFANSKI,LOUIS &amp; SANNA</t>
  </si>
  <si>
    <t>CHRISTOPHER &amp; LIA PYTLESKI</t>
  </si>
  <si>
    <t>PYTLESKI,CHRISTOPHER &amp; LIA</t>
  </si>
  <si>
    <t>REGGIE P &amp; MARY E KELLEY</t>
  </si>
  <si>
    <t>KELLEY,REGGIE P &amp; MARY E</t>
  </si>
  <si>
    <t>MICHAEL O &amp; CAROL J NOWICKI</t>
  </si>
  <si>
    <t>NOWICKI,MICHAEL O &amp; CAROL J</t>
  </si>
  <si>
    <t>ROBERT R &amp; HEIDI JO VONHOLDT</t>
  </si>
  <si>
    <t>VONHOLDT,ROBERT R &amp; HEIDI JO</t>
  </si>
  <si>
    <t>KERMIT E &amp; ARLENE L SHOEMAKER</t>
  </si>
  <si>
    <t>SHOEMAKER,KERMIT E &amp; ARLENE L</t>
  </si>
  <si>
    <t>BRUCE BAXTER</t>
  </si>
  <si>
    <t>BAXTER,BRUCE</t>
  </si>
  <si>
    <t>SCOTT SUNDBERG</t>
  </si>
  <si>
    <t>SUNDBERG,SCOTT</t>
  </si>
  <si>
    <t>CATHERINE K MAYA</t>
  </si>
  <si>
    <t>MAYA,CATHERINE K</t>
  </si>
  <si>
    <t>STEVE LOOFT</t>
  </si>
  <si>
    <t>LOOFT,STEVE</t>
  </si>
  <si>
    <t>DELORES MAE SCHMICKING</t>
  </si>
  <si>
    <t>SCHMICKING,DELORES MAE</t>
  </si>
  <si>
    <t>DANIEL &amp; JANE KRUSE</t>
  </si>
  <si>
    <t>KRUSE,DANIEL &amp; JANE</t>
  </si>
  <si>
    <t>MARK A MUNSTERMAN</t>
  </si>
  <si>
    <t>MUNSTERMAN,MARK A</t>
  </si>
  <si>
    <t>MADAY FARMS INC</t>
  </si>
  <si>
    <t>DONALD C &amp; CYNTHIA NEUENFELDT</t>
  </si>
  <si>
    <t>NEUENFELDT,DONALD C &amp; CYNTHIA</t>
  </si>
  <si>
    <t>CURTIS J RUNIA</t>
  </si>
  <si>
    <t>RUNIA,CURTIS J</t>
  </si>
  <si>
    <t>DONA FAE DECKER ETAL</t>
  </si>
  <si>
    <t>DECKER,DONA FAE(LE)ET AL</t>
  </si>
  <si>
    <t>JESSICA &amp; MICHAEL SALIC JR</t>
  </si>
  <si>
    <t>SALIC JR,JESSICA &amp; MICHAEL</t>
  </si>
  <si>
    <t>KENNETH KABAGE</t>
  </si>
  <si>
    <t>KABAGE,KENNETH</t>
  </si>
  <si>
    <t>GARY R PETERSON</t>
  </si>
  <si>
    <t>PETERSON,GARY R</t>
  </si>
  <si>
    <t>KARLA M WEISBROD</t>
  </si>
  <si>
    <t>WEISBROD,KARLA M</t>
  </si>
  <si>
    <t>TRACY M &amp; LARAE L RISK</t>
  </si>
  <si>
    <t>RISK,TRACY M &amp; LARAE L</t>
  </si>
  <si>
    <t>RONALD C BLAIR &amp; LINDA L BLAIR</t>
  </si>
  <si>
    <t>BLAIR,RONALD C BLAIR &amp; LINDA L</t>
  </si>
  <si>
    <t>ELSIE V SAGER</t>
  </si>
  <si>
    <t>% LIL KOESTLER</t>
  </si>
  <si>
    <t>SAGER,ELSIE V</t>
  </si>
  <si>
    <t>LARRY W &amp; DEBRA A STENSLAND</t>
  </si>
  <si>
    <t>STENSLAND,LARRY W &amp; DEBRA A</t>
  </si>
  <si>
    <t>MUNICIPAL PUB SERV</t>
  </si>
  <si>
    <t>JEROME H &amp; SHARON K VOYLES</t>
  </si>
  <si>
    <t>VOYLES,JEROME H &amp; SHARON K</t>
  </si>
  <si>
    <t>VERN D &amp; KATHLEEN ROWAN</t>
  </si>
  <si>
    <t>ROWAN,VERN D &amp; KATHLEEN</t>
  </si>
  <si>
    <t>ROBERT S &amp; MAY E SCHOCK</t>
  </si>
  <si>
    <t>SCHOCK,ROBERT S &amp; MAY E</t>
  </si>
  <si>
    <t>KEVIN L &amp; JODI L SCHLEININGER</t>
  </si>
  <si>
    <t>SCHLEININGER,KEVIN L &amp; JODI L</t>
  </si>
  <si>
    <t>RONALD SVOBODA</t>
  </si>
  <si>
    <t>SVOBODA,RONALD</t>
  </si>
  <si>
    <t>GARY S &amp; PAMELA RAE TRUE</t>
  </si>
  <si>
    <t>TRUE,GARY S &amp; PAMELA RAE</t>
  </si>
  <si>
    <t>JEAN M MOSLOSKI</t>
  </si>
  <si>
    <t>MOSLOSKI,JEAN M</t>
  </si>
  <si>
    <t>JOYCE A HENRIKSEN</t>
  </si>
  <si>
    <t>HENRIKSEN,JOYCE A</t>
  </si>
  <si>
    <t>JOSEPH D &amp; SUSANNE HENNAGER</t>
  </si>
  <si>
    <t>HENNAGER,JOSEPH D &amp; SUSANNE</t>
  </si>
  <si>
    <t>JASON L &amp; MELISSA ENGEL</t>
  </si>
  <si>
    <t>ENGEL,JASON L &amp; MELISSA</t>
  </si>
  <si>
    <t>NEIL W CHAFFEE</t>
  </si>
  <si>
    <t>CHAFFEE,NEIL W</t>
  </si>
  <si>
    <t>EUGENE G &amp; JANET C VOYLES</t>
  </si>
  <si>
    <t>VOYLES,EUGENE G &amp; JANET C</t>
  </si>
  <si>
    <t>BRETT TIETEMA</t>
  </si>
  <si>
    <t>TIETEMA,BRETT</t>
  </si>
  <si>
    <t>BRUCE &amp; MARGARET HIATT</t>
  </si>
  <si>
    <t>HIATT,BRUCE &amp; MARGARET</t>
  </si>
  <si>
    <t>TRACI L SCHULTZ</t>
  </si>
  <si>
    <t>SCHULTZ,TRACI L</t>
  </si>
  <si>
    <t>DALE L &amp; DIANA J CHRISTENSON</t>
  </si>
  <si>
    <t>CHRISTENSON,DALE L &amp; DIANA J</t>
  </si>
  <si>
    <t>JAMES &amp; LYNNE DUBEN</t>
  </si>
  <si>
    <t>DUBEN,JAMES &amp; LYNNE</t>
  </si>
  <si>
    <t>DONNA R FRANZEN</t>
  </si>
  <si>
    <t>FRANZEN,DONNA R</t>
  </si>
  <si>
    <t>CHARLES POST</t>
  </si>
  <si>
    <t>POST,CHARLES</t>
  </si>
  <si>
    <t>RONALD C &amp; LINDA BLAIR</t>
  </si>
  <si>
    <t>BLAIR,RONALD C &amp; LINDA</t>
  </si>
  <si>
    <t>ROBERT &amp; KATHLEEN LEET</t>
  </si>
  <si>
    <t>LEET,ROBERT &amp; KATHLEEN</t>
  </si>
  <si>
    <t>WARREN &amp; BARBARA LANDIN</t>
  </si>
  <si>
    <t>LANDIN,WARREN &amp; BARBARA</t>
  </si>
  <si>
    <t>EVERETT HANNING</t>
  </si>
  <si>
    <t>HANNING,EVERETT</t>
  </si>
  <si>
    <t>EVERETT &amp; LELA HANNING</t>
  </si>
  <si>
    <t>HANNING,EVERETT &amp; LELA</t>
  </si>
  <si>
    <t>PAUL SVOBODA</t>
  </si>
  <si>
    <t>SVOBODA,PAUL</t>
  </si>
  <si>
    <t>SHAWNA KAY O'HAIR ET AL</t>
  </si>
  <si>
    <t>O'HAIR,SHAWNA</t>
  </si>
  <si>
    <t>NORMAN J &amp; BEV A CHRISTIAN</t>
  </si>
  <si>
    <t>CHRISTIAN,NORMAN J &amp; BEV A</t>
  </si>
  <si>
    <t>COLE J &amp; ANITA N WOHLERS</t>
  </si>
  <si>
    <t>WOHLERS,COLE J &amp; ANITA N</t>
  </si>
  <si>
    <t>PAUL E &amp; JESSIE M SANDERS</t>
  </si>
  <si>
    <t>SANDERS,PAUL E &amp; JESSIE M</t>
  </si>
  <si>
    <t>DARRYL &amp; MARY FOWLER</t>
  </si>
  <si>
    <t>FOWLER,DARRYL &amp; MARY</t>
  </si>
  <si>
    <t>DOREEN ROBERTS REVOCABLE TRUST</t>
  </si>
  <si>
    <t>ROBERTS,DOREEN</t>
  </si>
  <si>
    <t>BENJAMIN R TONNE</t>
  </si>
  <si>
    <t>TONNE,BENJAMIN R</t>
  </si>
  <si>
    <t>DARLENE SPARKS</t>
  </si>
  <si>
    <t>SPARKS,DARLENE</t>
  </si>
  <si>
    <t>KEVIN D &amp; DELPHINE K LANE</t>
  </si>
  <si>
    <t>LANE,KEVIN D &amp; DELPHINE K</t>
  </si>
  <si>
    <t>CHRIS &amp; LINDA HANNING</t>
  </si>
  <si>
    <t>HANNING,CHRIS &amp; LINDA</t>
  </si>
  <si>
    <t>THEODORE A FISHER</t>
  </si>
  <si>
    <t>FISHER,THEODORE A</t>
  </si>
  <si>
    <t>ROBERT E &amp; DEBRA TONNE</t>
  </si>
  <si>
    <t>TONNE,ROBERT E &amp; DEBRA</t>
  </si>
  <si>
    <t>CENTER CREEK TOWNSHIP</t>
  </si>
  <si>
    <t>% PATRICIA A MESSER</t>
  </si>
  <si>
    <t>ROLAND E &amp; BRENDA DUNCAN</t>
  </si>
  <si>
    <t>DUNCAN,ROLAND E &amp; BRENDA</t>
  </si>
  <si>
    <t>CHELSIE E LAGER</t>
  </si>
  <si>
    <t>LAGER,CHELSIE E</t>
  </si>
  <si>
    <t>BERTHA G ANDERSON ETAL</t>
  </si>
  <si>
    <t>% SHARON THEOBALD</t>
  </si>
  <si>
    <t>ANDERSON,BERTHA G</t>
  </si>
  <si>
    <t>STEVEN &amp; EVELYN TONNESON</t>
  </si>
  <si>
    <t>TONNESON,STEVEN &amp; EVELYN</t>
  </si>
  <si>
    <t>JOHN WAYNE TAPLIN</t>
  </si>
  <si>
    <t>TAPLIN,JOHN WAYNE</t>
  </si>
  <si>
    <t>MATTHEW R &amp; ANGELA J BROWN</t>
  </si>
  <si>
    <t>BROWN,MATTHEW R &amp; ANGELA J</t>
  </si>
  <si>
    <t>CHARLES F LUND</t>
  </si>
  <si>
    <t>LUND,CHARLES F</t>
  </si>
  <si>
    <t>N CENTRAL PUBLIC SERVICE CO</t>
  </si>
  <si>
    <t>ATTN:  TAX DEPT</t>
  </si>
  <si>
    <t>NANCY A OWEN</t>
  </si>
  <si>
    <t>OWEN,NANCY A</t>
  </si>
  <si>
    <t>GARY L SHUMSKI</t>
  </si>
  <si>
    <t>SHUMSKI,GARY L</t>
  </si>
  <si>
    <t>DOUGLAS R &amp; ROBIN SCHEFF</t>
  </si>
  <si>
    <t>SCHEFF,DOUGLAS R &amp; ROBIN</t>
  </si>
  <si>
    <t>DUSTIN A LYONS</t>
  </si>
  <si>
    <t>LYONS,DUSTIN A</t>
  </si>
  <si>
    <t>KEVIN D &amp; DEBRA R KELLY</t>
  </si>
  <si>
    <t>KELLY,KEVIN D &amp; DEBRA R</t>
  </si>
  <si>
    <t>STEVEN T SCHWAGER</t>
  </si>
  <si>
    <t>SCHWAGER,STEVEN T</t>
  </si>
  <si>
    <t>ROSE F MORTENSON</t>
  </si>
  <si>
    <t>MORTENSON,ROSE F</t>
  </si>
  <si>
    <t>NANCY FARNHAM</t>
  </si>
  <si>
    <t>FARNHAM,NANCY</t>
  </si>
  <si>
    <t>KELLY STOKES TRUST</t>
  </si>
  <si>
    <t>STOKES,KELLY</t>
  </si>
  <si>
    <t>PATRICE EMICH</t>
  </si>
  <si>
    <t>EMICH,PATRICE</t>
  </si>
  <si>
    <t>LINDA J ROTUNDA</t>
  </si>
  <si>
    <t>ROTUNDA,LINDA J</t>
  </si>
  <si>
    <t>MATTHEW J &amp; BETSY L MORTENSON</t>
  </si>
  <si>
    <t>MORTENSON,MATTHEW J &amp; BETSY L</t>
  </si>
  <si>
    <t>ROGER C BUCKMEIER</t>
  </si>
  <si>
    <t>% LARRY BECKER</t>
  </si>
  <si>
    <t>BUCKMEIER,ROGER C</t>
  </si>
  <si>
    <t>LARRY E &amp; MICHELE CAIN</t>
  </si>
  <si>
    <t>CAIN,LARRY E &amp; MICHELE</t>
  </si>
  <si>
    <t>CLAYTON R MITCHELL</t>
  </si>
  <si>
    <t>MITCHELL,CLAYTON R</t>
  </si>
  <si>
    <t>LINDA G &amp; WILLIAM LAYMAN</t>
  </si>
  <si>
    <t>LAYMAN,LINDA G &amp; WILLIAM</t>
  </si>
  <si>
    <t>MARYLIN R LINDGREN</t>
  </si>
  <si>
    <t>LINDGREN,MARYLIN R</t>
  </si>
  <si>
    <t>ROLAND E &amp; BRENDA K DUNCAN</t>
  </si>
  <si>
    <t>DUNCAN,ROLAND E &amp; BRENDA K</t>
  </si>
  <si>
    <t>HOLLY K NISS</t>
  </si>
  <si>
    <t>NISS,HOLLY K</t>
  </si>
  <si>
    <t>DONALD L JORGENSON &amp; D PARK</t>
  </si>
  <si>
    <t>JORGENSON,DONALD L &amp; D PARK</t>
  </si>
  <si>
    <t>LISA M STRAUSER</t>
  </si>
  <si>
    <t>STRAUSER,LISA M</t>
  </si>
  <si>
    <t>KENT N &amp; BEV H DAHL</t>
  </si>
  <si>
    <t>DAHL,KENT N &amp; BEV H</t>
  </si>
  <si>
    <t>LEROY FERGUSON</t>
  </si>
  <si>
    <t>FERGUSON,LEROY</t>
  </si>
  <si>
    <t>SCOTT &amp; DAWN HATFIELD</t>
  </si>
  <si>
    <t>HATFIELD,SCOTT &amp; DAWN</t>
  </si>
  <si>
    <t>ELDON P &amp; BARBARA A HATFIELD</t>
  </si>
  <si>
    <t>HATFIELD,ELDON P &amp; BARBARA A</t>
  </si>
  <si>
    <t>SAHRA RUIZ</t>
  </si>
  <si>
    <t>RUIZ,SAHRA</t>
  </si>
  <si>
    <t>RICKY DEAN CARLSON</t>
  </si>
  <si>
    <t>CARLSON,RICKY DEAN</t>
  </si>
  <si>
    <t>RICKY D CARLSON</t>
  </si>
  <si>
    <t>CARLSON,RICKY D</t>
  </si>
  <si>
    <t>GEORGE H II &amp; DEBRA K PIERCE</t>
  </si>
  <si>
    <t>PIERCE,GEORGE H II &amp; DEBRA K</t>
  </si>
  <si>
    <t>ARLIE FARNHAM (LE) &amp;</t>
  </si>
  <si>
    <t>BRANDON FARNHAM</t>
  </si>
  <si>
    <t>FARNHAM,ARLIE (LE) &amp;</t>
  </si>
  <si>
    <t>DALE J &amp; LINDA M STRAUSER</t>
  </si>
  <si>
    <t>STRAUSER,DALE J &amp; LINDA M</t>
  </si>
  <si>
    <t>PATRICK SVOBODA</t>
  </si>
  <si>
    <t>SVOBODA,PATRICK</t>
  </si>
  <si>
    <t>BECKY SHARP</t>
  </si>
  <si>
    <t>SHARP,BECKY</t>
  </si>
  <si>
    <t>DELBERT FARNHAM</t>
  </si>
  <si>
    <t>FARNHAM,DELBERT</t>
  </si>
  <si>
    <t>WILLIAM D &amp; JAN M FARNHAM &amp;</t>
  </si>
  <si>
    <t>FARNHAM,WILLIAM D &amp; JAN M</t>
  </si>
  <si>
    <t>CALVARY BAPTIST CHURCH</t>
  </si>
  <si>
    <t>KRISTA LYONS</t>
  </si>
  <si>
    <t>LYONS,KRISTA</t>
  </si>
  <si>
    <t>KRISTA K LYONS</t>
  </si>
  <si>
    <t>LYONS,KRISTA K</t>
  </si>
  <si>
    <t>LISA M BALCOM</t>
  </si>
  <si>
    <t>BALCOM,LISA M</t>
  </si>
  <si>
    <t>LORI S POHLMAN</t>
  </si>
  <si>
    <t>POHLMAN,LORI S</t>
  </si>
  <si>
    <t>CAROL K BARRETT &amp;</t>
  </si>
  <si>
    <t>TRACY RISK</t>
  </si>
  <si>
    <t>BARRETT,CAROL K &amp; TRACY RISK</t>
  </si>
  <si>
    <t>MATTHEW J &amp; JENNIFER SCHUSTER</t>
  </si>
  <si>
    <t>SCHUSTER,MATTHEW J &amp; JENNIFER</t>
  </si>
  <si>
    <t>FRANCES V MORTENSEN</t>
  </si>
  <si>
    <t>MORTENSEN,FRANCES V</t>
  </si>
  <si>
    <t>LOREN JABLINSKE</t>
  </si>
  <si>
    <t>JABLINSKE,LOREN</t>
  </si>
  <si>
    <t>SHERYL &amp; TIMOTHY VAN ROOYEN</t>
  </si>
  <si>
    <t>VANROOYEN,SHERYL &amp; TIMOTHY</t>
  </si>
  <si>
    <t>KEVIN W HANNING</t>
  </si>
  <si>
    <t>HANNING,KEVIN W</t>
  </si>
  <si>
    <t>BENJAMIN J &amp; BRENDA L STEVENS</t>
  </si>
  <si>
    <t>STEVENS,BENJAMIN J &amp; BRENDA L</t>
  </si>
  <si>
    <t>JAMES MATHIASON</t>
  </si>
  <si>
    <t>MATHIASON,JAMES</t>
  </si>
  <si>
    <t>DAVID C &amp; LINDA M HENRY</t>
  </si>
  <si>
    <t>HENRY,DAVID C &amp; LINDA M</t>
  </si>
  <si>
    <t>ROBERT &amp; ANN SCHULTZ</t>
  </si>
  <si>
    <t>SCHULTZ,ROBERT &amp; ANN</t>
  </si>
  <si>
    <t>KENNY L &amp; MARY JO FELION</t>
  </si>
  <si>
    <t>FELION,KENNY L &amp; MARY JO</t>
  </si>
  <si>
    <t>LONNIE GILBERT MOE</t>
  </si>
  <si>
    <t>MOE,LONNIE GILBERT</t>
  </si>
  <si>
    <t>DANIEL L &amp; SHEILA J DENTON</t>
  </si>
  <si>
    <t>DENTON,DANIEL L &amp; SHEILA J</t>
  </si>
  <si>
    <t>DEWANE K &amp; JEAN M MORTENSEN</t>
  </si>
  <si>
    <t>MORTENSEN,DEWANE K &amp; JEAN M</t>
  </si>
  <si>
    <t>DEWANE &amp; JEAN MORTENSEN</t>
  </si>
  <si>
    <t>MORTENSEN,DEWANE &amp; JEAN</t>
  </si>
  <si>
    <t>MICHAEL L PRESTON</t>
  </si>
  <si>
    <t>PRESTON,MICHAEL L</t>
  </si>
  <si>
    <t>MICHAEL L &amp; JENNIFER M PRESTON</t>
  </si>
  <si>
    <t>PRESTON,MICHAEL L &amp; JENNIFER M</t>
  </si>
  <si>
    <t>VALERIE JOHNSON</t>
  </si>
  <si>
    <t>JOHNSON,VALERIE</t>
  </si>
  <si>
    <t>JOHNATHAN TAPLIN</t>
  </si>
  <si>
    <t>TAPLIN,JOHNATHAN</t>
  </si>
  <si>
    <t>JULIE M &amp; KELLY J KNUTSON</t>
  </si>
  <si>
    <t>KNUTSON,JULIE M &amp; KELLY J</t>
  </si>
  <si>
    <t>CHARLES SCHULTZ</t>
  </si>
  <si>
    <t>SCHULTZ,CHARLES</t>
  </si>
  <si>
    <t>RICHARD BERHOW</t>
  </si>
  <si>
    <t>BERHOW,RICHARD</t>
  </si>
  <si>
    <t>ARLYNN &amp; KAREN LUETH</t>
  </si>
  <si>
    <t>LUETH,ARLYNN &amp; KAREN</t>
  </si>
  <si>
    <t>RENEE L HEBENSTREIT</t>
  </si>
  <si>
    <t>% RICHARD A BERHOW</t>
  </si>
  <si>
    <t>HEBENSTREIT,RENEE L</t>
  </si>
  <si>
    <t>STEVEN W &amp; LINDA R PIERCE</t>
  </si>
  <si>
    <t>PIERCE,STEVEN W &amp; LINDA R</t>
  </si>
  <si>
    <t>GENE L LARSEN &amp; JACKI LARSEN</t>
  </si>
  <si>
    <t>LARSEN,GENE L LARSEN &amp; JACKI</t>
  </si>
  <si>
    <t>GRANADA TELEPHONE CO</t>
  </si>
  <si>
    <t>% BEVCOMM</t>
  </si>
  <si>
    <t>WARREN ANGUS</t>
  </si>
  <si>
    <t>ANGUS,WARREN</t>
  </si>
  <si>
    <t>LE ETAL</t>
  </si>
  <si>
    <t>CHRIS HANNING</t>
  </si>
  <si>
    <t>HANNING,CHRIS</t>
  </si>
  <si>
    <t>DARLISS J GREEN</t>
  </si>
  <si>
    <t>GREEN,DARLISS J</t>
  </si>
  <si>
    <t>GREGORY TALLEDGE</t>
  </si>
  <si>
    <t>TALLEDGE,GREGORY</t>
  </si>
  <si>
    <t>GREG J TALLEDGE</t>
  </si>
  <si>
    <t>TALLEDGE,GREG J</t>
  </si>
  <si>
    <t>KEVIN L &amp; LINDA GORACZKOWSKI</t>
  </si>
  <si>
    <t>GORACZKOWSKI,KEVIN L &amp; LINDA</t>
  </si>
  <si>
    <t>BRIAN E STENE</t>
  </si>
  <si>
    <t>STENE,BRIAN E</t>
  </si>
  <si>
    <t>MARY JO &amp; KENNETH FELION</t>
  </si>
  <si>
    <t>FELION,MARY JO &amp; KENNETH</t>
  </si>
  <si>
    <t>MATTHEW J SCHUSTER</t>
  </si>
  <si>
    <t>SCHUSTER,MATTHEW J</t>
  </si>
  <si>
    <t>MICHAEL C &amp; PAULA ALEXANDER</t>
  </si>
  <si>
    <t>ALEXANDER,MICHAEL C &amp; PAULA</t>
  </si>
  <si>
    <t>CLINT A DRAYFAHL</t>
  </si>
  <si>
    <t>DRAYFAHL,CLINT A</t>
  </si>
  <si>
    <t>MICHAEL A &amp; LINDA J GROTTE</t>
  </si>
  <si>
    <t>GROTTE,MICHAEL A &amp; LINDA J</t>
  </si>
  <si>
    <t>MICHAEL GROTTE</t>
  </si>
  <si>
    <t>GROTTE,MICHAEL</t>
  </si>
  <si>
    <t>WAYNE J KOTEWA</t>
  </si>
  <si>
    <t>KOTEWA,WAYNE J</t>
  </si>
  <si>
    <t>MICHAEL T TESCH</t>
  </si>
  <si>
    <t>TESCH,MICHAEL T</t>
  </si>
  <si>
    <t>DEAN L DENTON</t>
  </si>
  <si>
    <t>DENTON,DEAN L</t>
  </si>
  <si>
    <t>JENNIFER M JAMES</t>
  </si>
  <si>
    <t>JAMES,JENNIFER M</t>
  </si>
  <si>
    <t>DARRYL R &amp; COLEEN D SCHOCK</t>
  </si>
  <si>
    <t>SCHOCK,DARRYL R &amp; COLEEN D</t>
  </si>
  <si>
    <t>CMC HEARTLAND PARTNERS</t>
  </si>
  <si>
    <t>% NORTHEAST ILLINOIS RAILROAD</t>
  </si>
  <si>
    <t>ALLIANT INTERSTATE POWER CO</t>
  </si>
  <si>
    <t>ATTN TAX DEPARTMENT</t>
  </si>
  <si>
    <t>PP DIST &lt; 200KV</t>
  </si>
  <si>
    <t>XXXXXXXXX</t>
  </si>
  <si>
    <t>https://beaconbeta.schneidercorp.com/?site=MartinCountyMN</t>
  </si>
  <si>
    <t>the estimated property tax impact for the November 3, 2015, ISD 2536 referendum requests.</t>
  </si>
  <si>
    <t>ISD 2536 - GHEC, MN</t>
  </si>
  <si>
    <t>Date prepared: 08/04/15</t>
  </si>
  <si>
    <t>QUESTION 1 - ESTIMATED TAX IMPACT</t>
  </si>
  <si>
    <t>Voter Approved Request Q1 with Classrooms</t>
  </si>
  <si>
    <t>Borrowing Amount</t>
  </si>
  <si>
    <t>Project Amount</t>
  </si>
  <si>
    <t>Est. New Levy @ 105%</t>
  </si>
  <si>
    <t>Expiring Alt. Fac. Levy @ 105%</t>
  </si>
  <si>
    <t>Est. Difference</t>
  </si>
  <si>
    <t>Pay 2016 NTC (uses final Pay 2015 NTC)</t>
  </si>
  <si>
    <t>Est. Tax Rate</t>
  </si>
  <si>
    <t>MV Exclusion Data</t>
  </si>
  <si>
    <t>Types of Property</t>
  </si>
  <si>
    <t>Estimated Market Value</t>
  </si>
  <si>
    <t>Estimated Impact of First Year - Pay 2016</t>
  </si>
  <si>
    <t>NTC of Properties to the left</t>
  </si>
  <si>
    <t>Market Value</t>
  </si>
  <si>
    <t>Residential Homestead</t>
  </si>
  <si>
    <t>Commercial / Industrial</t>
  </si>
  <si>
    <t>Dwelling Value</t>
  </si>
  <si>
    <t>Home &amp; Garage</t>
  </si>
  <si>
    <t>$ per Acre</t>
  </si>
  <si>
    <t># of acres</t>
  </si>
  <si>
    <t>Agricultural Homestead</t>
  </si>
  <si>
    <t>Agricultural Non-Homestead</t>
  </si>
  <si>
    <t>(dollars per acre)</t>
  </si>
  <si>
    <t>ISD 2536 - Granada-Huntley-East Chain</t>
  </si>
  <si>
    <t>Date Prepared: August 4, 2015</t>
  </si>
  <si>
    <t>Information Used to Prepare Tax Payer Notice</t>
  </si>
  <si>
    <t>Date</t>
  </si>
  <si>
    <t>Action</t>
  </si>
  <si>
    <t>School Board meeting to adopt resolution calling for election at 5:30 pm</t>
  </si>
  <si>
    <t>Additional Election Information for Referendum Revenue Question 2</t>
  </si>
  <si>
    <r>
      <t xml:space="preserve">Commence with taxes payable 2017 </t>
    </r>
    <r>
      <rPr>
        <i/>
        <sz val="12"/>
        <color indexed="8"/>
        <rFont val="Times New Roman"/>
        <family val="1"/>
      </rPr>
      <t>(this concept utilizes delay of one year for first collection)</t>
    </r>
  </si>
  <si>
    <t>Polling Hours: 3 p.m. - 8 p.m.</t>
  </si>
  <si>
    <t>Polling Locations</t>
  </si>
  <si>
    <t xml:space="preserve">   1) Granada School - 300 Reynolds Street, Granada, MN</t>
  </si>
  <si>
    <t xml:space="preserve">   2) East Chain School - 280th Avenue, Blue Earth, MN</t>
  </si>
  <si>
    <t xml:space="preserve">   3) Community Covenant Church, 31323 - 170th Street, Granada, MN (this is a change from Huntley Bank since it is closed)</t>
  </si>
  <si>
    <t>Revocation Information</t>
  </si>
  <si>
    <t>Revokes $2,354.67 set to expire after taxes payable in 2017</t>
  </si>
  <si>
    <t>Revokes $1,278.13 set to expire after taxes payable in 2021</t>
  </si>
  <si>
    <t>Requested Voter Approved Referendum per Adjusted Pupil Unit Recap</t>
  </si>
  <si>
    <t>FY 2016</t>
  </si>
  <si>
    <t>FY 2017 - Base</t>
  </si>
  <si>
    <t>FY 2018 - Base</t>
  </si>
  <si>
    <t>$ per Adj. PU</t>
  </si>
  <si>
    <t>Standard Cap</t>
  </si>
  <si>
    <t>Pay 12 RMV</t>
  </si>
  <si>
    <t>Converted Referendum</t>
  </si>
  <si>
    <t>Pay 13 RMV</t>
  </si>
  <si>
    <t>Local Optional Revenue</t>
  </si>
  <si>
    <t>Pay 14 RMV</t>
  </si>
  <si>
    <t>Net Referendum</t>
  </si>
  <si>
    <t>Pay 15 RMV</t>
  </si>
  <si>
    <t>School Board Approved</t>
  </si>
  <si>
    <t>Use this for Pay 2016 RMV inflator</t>
  </si>
  <si>
    <t>Q2 - Revoke Portion</t>
  </si>
  <si>
    <t>Q2 - Replace Portion</t>
  </si>
  <si>
    <t>Total Referendum with Q2</t>
  </si>
  <si>
    <t>Assumptions</t>
  </si>
  <si>
    <t>Est. Taxes Payable 15</t>
  </si>
  <si>
    <t>Est. Taxes Payable 16</t>
  </si>
  <si>
    <t>Est. Taxes Payable 17 - Revoke</t>
  </si>
  <si>
    <t>Est. Taxes Payable 17 - Replace</t>
  </si>
  <si>
    <t>Aid Guarantee Levels</t>
  </si>
  <si>
    <t>Est. Adj. PU</t>
  </si>
  <si>
    <t>1st Tier Aid (&lt;=$300)</t>
  </si>
  <si>
    <t>Est. Res. PU</t>
  </si>
  <si>
    <t>2nd Tier Aid ($300 - $760) &amp; LOR</t>
  </si>
  <si>
    <t>Est. RMV</t>
  </si>
  <si>
    <t>3rd Tier Aid (&gt;$760)</t>
  </si>
  <si>
    <t>Authority per Pupil Unit</t>
  </si>
  <si>
    <t>Est. Revenue</t>
  </si>
  <si>
    <t>Est. Aid</t>
  </si>
  <si>
    <t>Enter Hold Harmless Aid</t>
  </si>
  <si>
    <t>Levy</t>
  </si>
  <si>
    <t>RMV %</t>
  </si>
  <si>
    <t>Estimated Tax Impact Information</t>
  </si>
  <si>
    <t>Question 2 - Revoke - Pay 2017</t>
  </si>
  <si>
    <t>Question 2 - Replace-  Pay 2017</t>
  </si>
  <si>
    <t>RMV Tax Impact %</t>
  </si>
  <si>
    <t>Estimated Market Value of Property</t>
  </si>
  <si>
    <t>https://beaconbeta.schneidercorp.com/?site=FaribaultCountyMN</t>
  </si>
  <si>
    <t>Q1 NTC Tax</t>
  </si>
  <si>
    <t>Q2 RMV Tax</t>
  </si>
  <si>
    <t>Question 1 - School Building Bond - Pay 2016</t>
  </si>
  <si>
    <t>Question 2 - Operating Referendum</t>
  </si>
  <si>
    <t>Revoke - Pay 2017</t>
  </si>
  <si>
    <t>Difference - Pay 2017</t>
  </si>
  <si>
    <t>Granada Huntley East Chain - ISD #2536</t>
  </si>
  <si>
    <t xml:space="preserve">Please enter the Parcel Identification Number from the County in the yellow box below and press the Get Info button to determine </t>
  </si>
  <si>
    <t>Tax Calculator - Allows User to Enter Parcel Identification No.  from Faribault and Martin Counties</t>
  </si>
  <si>
    <t>Find and Enter Parcel Identification Number</t>
  </si>
  <si>
    <t>Please enter the Parcel ID in the format indicated. If you</t>
  </si>
  <si>
    <t>need assistance locating your Parcel ID number, please use the following links:</t>
  </si>
  <si>
    <t>If the tax impact does not show after clicking on Get Info button, please verify correct entry of Parcel ID #. If you continue to have problems,</t>
  </si>
  <si>
    <t>Replace - Pay 2017</t>
  </si>
  <si>
    <t>10.004.0200</t>
  </si>
  <si>
    <t>DALE SAUNDERS</t>
  </si>
  <si>
    <t>10.004.0201</t>
  </si>
  <si>
    <t>WESLEY D SAUNDERS</t>
  </si>
  <si>
    <t>10.004.0202</t>
  </si>
  <si>
    <t>10.004.0300</t>
  </si>
  <si>
    <t>10.004.0400</t>
  </si>
  <si>
    <t>DAVID J FINNEGAN</t>
  </si>
  <si>
    <t>10.004.0500</t>
  </si>
  <si>
    <t>ONNEN &amp; ANN M CASSENS</t>
  </si>
  <si>
    <t>10.004.0600</t>
  </si>
  <si>
    <t>DEREK NAVE</t>
  </si>
  <si>
    <t>10.004.0800</t>
  </si>
  <si>
    <t>10.005.0100</t>
  </si>
  <si>
    <t>10.005.0200</t>
  </si>
  <si>
    <t>10.005.0201</t>
  </si>
  <si>
    <t>JOHN H &amp; DEBRA A OOTHOUDT</t>
  </si>
  <si>
    <t>10.005.0300</t>
  </si>
  <si>
    <t>10.005.0400</t>
  </si>
  <si>
    <t>CURT SORGENFRIE</t>
  </si>
  <si>
    <t>10.005.0401</t>
  </si>
  <si>
    <t>ZACKARY WIGHT &amp;</t>
  </si>
  <si>
    <t>10.005.0500</t>
  </si>
  <si>
    <t>MARY AYLEEN CARR</t>
  </si>
  <si>
    <t>10.005.0600</t>
  </si>
  <si>
    <t>10.005.0601</t>
  </si>
  <si>
    <t>ELLRY F &amp; INEZ P SARGENT</t>
  </si>
  <si>
    <t>10.005.0700</t>
  </si>
  <si>
    <t>DAVID ORAL OOTHOUDT</t>
  </si>
  <si>
    <t>10.006.0100</t>
  </si>
  <si>
    <t>WANDA R HELLAND REVOC TRUST</t>
  </si>
  <si>
    <t>10.006.0101</t>
  </si>
  <si>
    <t>BRUCE HELLAND</t>
  </si>
  <si>
    <t>10.006.0200</t>
  </si>
  <si>
    <t>BEVERLY M FRETTY REVOC TRUST</t>
  </si>
  <si>
    <t>10.006.0201</t>
  </si>
  <si>
    <t>CHAD HANNAMAN</t>
  </si>
  <si>
    <t>10.006.0300</t>
  </si>
  <si>
    <t>10.006.0400</t>
  </si>
  <si>
    <t>ENID BEHRENS TRUST</t>
  </si>
  <si>
    <t>10.006.0401</t>
  </si>
  <si>
    <t>DAVID C &amp; KAREN M GARRISON</t>
  </si>
  <si>
    <t>10.006.0500</t>
  </si>
  <si>
    <t>CRAIG M &amp; LORA S JOHNSTON</t>
  </si>
  <si>
    <t>10.006.0600</t>
  </si>
  <si>
    <t>NEAL D MENSING</t>
  </si>
  <si>
    <t>10.006.0700</t>
  </si>
  <si>
    <t>10.006.0701</t>
  </si>
  <si>
    <t>10.007.0100</t>
  </si>
  <si>
    <t>DARLENE MAIR</t>
  </si>
  <si>
    <t>10.007.0101</t>
  </si>
  <si>
    <t>JOHN &amp; PAT KIETZER</t>
  </si>
  <si>
    <t>10.007.0102</t>
  </si>
  <si>
    <t>DARWIN L &amp; SUZANNE C OLSON</t>
  </si>
  <si>
    <t>10.007.0200</t>
  </si>
  <si>
    <t>DAVID J &amp; SHARON CARR</t>
  </si>
  <si>
    <t>10.007.0300</t>
  </si>
  <si>
    <t>SHARON K PHILLIPS</t>
  </si>
  <si>
    <t>10.007.0400</t>
  </si>
  <si>
    <t>LEO D HELLAND</t>
  </si>
  <si>
    <t>10.007.0401</t>
  </si>
  <si>
    <t>DOROTHY M STENSLAND</t>
  </si>
  <si>
    <t>10.007.0402</t>
  </si>
  <si>
    <t>DANIEL WAYNE STENSLAND</t>
  </si>
  <si>
    <t>10.007.0500</t>
  </si>
  <si>
    <t>NOREEN R HANNAMAN</t>
  </si>
  <si>
    <t>10.007.0600</t>
  </si>
  <si>
    <t>CRAIG DIEGNAU</t>
  </si>
  <si>
    <t>10.007.0700</t>
  </si>
  <si>
    <t>TERRY STENSLAND</t>
  </si>
  <si>
    <t>10.008.0500</t>
  </si>
  <si>
    <t>KAREN M OLTMAN REVOCABLE TRUST</t>
  </si>
  <si>
    <t>10.008.0600</t>
  </si>
  <si>
    <t>STATE OF MINNESOTA - DNR</t>
  </si>
  <si>
    <t>10.008.0700</t>
  </si>
  <si>
    <t>10.008.1100</t>
  </si>
  <si>
    <t>DENNIS PHILLIPS</t>
  </si>
  <si>
    <t>10.008.1600</t>
  </si>
  <si>
    <t>EVANGELICL FREE CHURCH GUCKEEN</t>
  </si>
  <si>
    <t>10.008.1700</t>
  </si>
  <si>
    <t>LAURA A HILLMAN &amp;</t>
  </si>
  <si>
    <t>10.008.1800</t>
  </si>
  <si>
    <t>APOLINAR &amp; MELINDA SIFUENTES</t>
  </si>
  <si>
    <t>10.008.2000</t>
  </si>
  <si>
    <t>MILDEN &amp; MARLENE ARNDT</t>
  </si>
  <si>
    <t>10.008.2100</t>
  </si>
  <si>
    <t>CARGILL INC</t>
  </si>
  <si>
    <t>10.008.2101</t>
  </si>
  <si>
    <t>MILDEN ARNDT</t>
  </si>
  <si>
    <t>10.008.2200</t>
  </si>
  <si>
    <t>10.008.2300</t>
  </si>
  <si>
    <t>10.017.0200</t>
  </si>
  <si>
    <t>NEAL J &amp; ROBERTA MURPHY TRUST</t>
  </si>
  <si>
    <t>10.017.0300</t>
  </si>
  <si>
    <t>TRUST NO.</t>
  </si>
  <si>
    <t>10.018.0100</t>
  </si>
  <si>
    <t>SHARON K HANNAMAN</t>
  </si>
  <si>
    <t>10.018.0101</t>
  </si>
  <si>
    <t>DONALD HANNAMAN</t>
  </si>
  <si>
    <t>10.018.0200</t>
  </si>
  <si>
    <t>ROSCOE &amp; SHIRLEY HANNAMAN</t>
  </si>
  <si>
    <t>10.018.0201</t>
  </si>
  <si>
    <t>10.018.0300</t>
  </si>
  <si>
    <t>BRIAN D NAUMANN</t>
  </si>
  <si>
    <t>10.018.0301</t>
  </si>
  <si>
    <t>10.018.0400</t>
  </si>
  <si>
    <t>BONITA L NAUMANN</t>
  </si>
  <si>
    <t>10.018.0500</t>
  </si>
  <si>
    <t>KATHLEEN KNOLL</t>
  </si>
  <si>
    <t>10.018.0600</t>
  </si>
  <si>
    <t>10.018.0700</t>
  </si>
  <si>
    <t>10.031.0500</t>
  </si>
  <si>
    <t>JOHN W MOORE REVOCABLE TRUST &amp;</t>
  </si>
  <si>
    <t>10.031.0501</t>
  </si>
  <si>
    <t>PATRICK J &amp; ELIZABETH L MOORE</t>
  </si>
  <si>
    <t>10.031.0600</t>
  </si>
  <si>
    <t>10.031.0601</t>
  </si>
  <si>
    <t>10.031.0700</t>
  </si>
  <si>
    <t>10.031.0800</t>
  </si>
  <si>
    <t>10.261.0010</t>
  </si>
  <si>
    <t>10.261.0100</t>
  </si>
  <si>
    <t>10.261.0110</t>
  </si>
  <si>
    <t>KEVIN EMERY</t>
  </si>
  <si>
    <t>10.261.0130</t>
  </si>
  <si>
    <t>10.261.0150</t>
  </si>
  <si>
    <t>10.261.0170</t>
  </si>
  <si>
    <t>TIMOTHY SPENCER</t>
  </si>
  <si>
    <t>10.261.0310</t>
  </si>
  <si>
    <t>MICHAEL P MAHLSTEDT &amp;</t>
  </si>
  <si>
    <t>10.261.0360</t>
  </si>
  <si>
    <t>10.261.0370</t>
  </si>
  <si>
    <t>MARY J STUART</t>
  </si>
  <si>
    <t>10.261.0400</t>
  </si>
  <si>
    <t>RURAL COMMUNICATIONS HOLDING</t>
  </si>
  <si>
    <t>10.261.0430</t>
  </si>
  <si>
    <t>ARLO W GUSTAFSON</t>
  </si>
  <si>
    <t>10.261.0460</t>
  </si>
  <si>
    <t>TRACY J GUSTAFSON</t>
  </si>
  <si>
    <t>10.261.0610</t>
  </si>
  <si>
    <t>CHURCH OF STS PETER &amp; PAUL</t>
  </si>
  <si>
    <t>10.261.0620</t>
  </si>
  <si>
    <t>THOMAS E &amp; MARGARET HANSON</t>
  </si>
  <si>
    <t>10.261.0640</t>
  </si>
  <si>
    <t>10.261.0680</t>
  </si>
  <si>
    <t>TERRY L KEITHAHN</t>
  </si>
  <si>
    <t>10.261.0681</t>
  </si>
  <si>
    <t>JOHN T WAGNER</t>
  </si>
  <si>
    <t>10.261.0682</t>
  </si>
  <si>
    <t>10.261.0690</t>
  </si>
  <si>
    <t>10.261.0710</t>
  </si>
  <si>
    <t>SARAH SHONLEY</t>
  </si>
  <si>
    <t>10.261.0910</t>
  </si>
  <si>
    <t>RORY HARDT</t>
  </si>
  <si>
    <t>10.261.1400</t>
  </si>
  <si>
    <t>ROBERT E KESSELRING SR</t>
  </si>
  <si>
    <t>10.501.0010</t>
  </si>
  <si>
    <t>10.501.0050</t>
  </si>
  <si>
    <t>JAMES L &amp; JANIECE EISCHEN</t>
  </si>
  <si>
    <t>10.501.0051</t>
  </si>
  <si>
    <t>STEVEN C RICARD &amp;</t>
  </si>
  <si>
    <t>10.501.0120</t>
  </si>
  <si>
    <t>10.501.0310</t>
  </si>
  <si>
    <t>KEVIN EMERY ETAL</t>
  </si>
  <si>
    <t>10.501.0350</t>
  </si>
  <si>
    <t>EARL KEITHAHN</t>
  </si>
  <si>
    <t>10.501.0360</t>
  </si>
  <si>
    <t>10.501.0370</t>
  </si>
  <si>
    <t>CECIL &amp; CHERYL KEITHAHN</t>
  </si>
  <si>
    <t>10.501.0400</t>
  </si>
  <si>
    <t>10.501.0410</t>
  </si>
  <si>
    <t>10.501.0430</t>
  </si>
  <si>
    <t>10.501.0431</t>
  </si>
  <si>
    <t>10.501.0432</t>
  </si>
  <si>
    <t>CECIL KEITHAHN</t>
  </si>
  <si>
    <t>10.501.0460</t>
  </si>
  <si>
    <t>10.501.0470</t>
  </si>
  <si>
    <t>10.990.0020</t>
  </si>
  <si>
    <t>UNION PACIFIC RAILROAD CO 9</t>
  </si>
  <si>
    <t>14.017.0100</t>
  </si>
  <si>
    <t>14.017.0101</t>
  </si>
  <si>
    <t>PAMELA J KRILL</t>
  </si>
  <si>
    <t>14.017.0200</t>
  </si>
  <si>
    <t>DAVID R &amp; DENISE L SCHAVEY</t>
  </si>
  <si>
    <t>14.017.0201</t>
  </si>
  <si>
    <t>JEFFREY M &amp; SHARON L JOHNSTON</t>
  </si>
  <si>
    <t>14.017.0300</t>
  </si>
  <si>
    <t>14.017.0500</t>
  </si>
  <si>
    <t>ROGER D &amp; LADONNA M DUTTON</t>
  </si>
  <si>
    <t>14.017.0600</t>
  </si>
  <si>
    <t>ROBERT L NISS FAMILY TRUST</t>
  </si>
  <si>
    <t>14.017.0601</t>
  </si>
  <si>
    <t>CARROLL L &amp; DIANE NISS</t>
  </si>
  <si>
    <t>14.018.0100</t>
  </si>
  <si>
    <t>K &amp; S MALECHA INVESTMENTS</t>
  </si>
  <si>
    <t>14.018.0200</t>
  </si>
  <si>
    <t>14.018.0300</t>
  </si>
  <si>
    <t>14.018.0400</t>
  </si>
  <si>
    <t>DOUGLAS L MILBRANDT</t>
  </si>
  <si>
    <t>14.018.0401</t>
  </si>
  <si>
    <t>KEITH A BARTON</t>
  </si>
  <si>
    <t>14.018.0500</t>
  </si>
  <si>
    <t>14.018.0501</t>
  </si>
  <si>
    <t>KEITH ZOELLER</t>
  </si>
  <si>
    <t>14.018.0502</t>
  </si>
  <si>
    <t>14.018.0600</t>
  </si>
  <si>
    <t>14.018.0601</t>
  </si>
  <si>
    <t>JAMES MELVIN SHUMSKI</t>
  </si>
  <si>
    <t>14.019.0100</t>
  </si>
  <si>
    <t>ROBERT F &amp; JANET L CONE</t>
  </si>
  <si>
    <t>14.019.0101</t>
  </si>
  <si>
    <t>MARY JO TUNGLAND</t>
  </si>
  <si>
    <t>14.019.0200</t>
  </si>
  <si>
    <t>BRUCE K MILBRANDT</t>
  </si>
  <si>
    <t>14.019.0300</t>
  </si>
  <si>
    <t>TERRY L &amp; SONJA PETERSON</t>
  </si>
  <si>
    <t>14.019.0400</t>
  </si>
  <si>
    <t>JAMES &amp; RONDA CONE TRUST AGMT</t>
  </si>
  <si>
    <t>14.019.0500</t>
  </si>
  <si>
    <t>FRANCIS J BAGBY REVOC TRUST</t>
  </si>
  <si>
    <t>14.020.0100</t>
  </si>
  <si>
    <t>GJEVRE REVOCABLE TRUST</t>
  </si>
  <si>
    <t>14.020.0200</t>
  </si>
  <si>
    <t>14.020.0300</t>
  </si>
  <si>
    <t>LAWRENCE LAND LLC</t>
  </si>
  <si>
    <t>14.020.0301</t>
  </si>
  <si>
    <t>MARLON J &amp; FERN M TEIGLAND</t>
  </si>
  <si>
    <t>14.020.0500</t>
  </si>
  <si>
    <t>14.020.0600</t>
  </si>
  <si>
    <t>BERNICE L NISS</t>
  </si>
  <si>
    <t>14.020.0601</t>
  </si>
  <si>
    <t>DONALD J &amp; TAMERA A ASMUS</t>
  </si>
  <si>
    <t>14.020.0602</t>
  </si>
  <si>
    <t>14.020.0700</t>
  </si>
  <si>
    <t>PATRICIA L FATH</t>
  </si>
  <si>
    <t>14.020.0701</t>
  </si>
  <si>
    <t>JOSE LUIS IBANEZ</t>
  </si>
  <si>
    <t>14.030.0100</t>
  </si>
  <si>
    <t>MERWIN THOMPSON FARMS INC</t>
  </si>
  <si>
    <t>14.030.0200</t>
  </si>
  <si>
    <t>STELLA DAHL REVOCABLE TRUST</t>
  </si>
  <si>
    <t>14.030.0300</t>
  </si>
  <si>
    <t>DEAN &amp; JOANNE LARSEN</t>
  </si>
  <si>
    <t>14.030.0301</t>
  </si>
  <si>
    <t>JOHN F GARNER &amp;</t>
  </si>
  <si>
    <t>14.030.0400</t>
  </si>
  <si>
    <t>BERNARD MURPHY FARMS LP</t>
  </si>
  <si>
    <t>14.030.0500</t>
  </si>
  <si>
    <t>ROLAND A MEYERS LIFE EST ETAL</t>
  </si>
  <si>
    <t>14.030.0501</t>
  </si>
  <si>
    <t>14.030.0600</t>
  </si>
  <si>
    <t>TODD &amp; MALORIE THOMPSON</t>
  </si>
  <si>
    <t>14.030.0700</t>
  </si>
  <si>
    <t>14.030.1200</t>
  </si>
  <si>
    <t>14.030.1300</t>
  </si>
  <si>
    <t>14.030.1400</t>
  </si>
  <si>
    <t>14.031.0100</t>
  </si>
  <si>
    <t>DAVID JENSEN</t>
  </si>
  <si>
    <t>14.031.0300</t>
  </si>
  <si>
    <t>CANDACE PIERCE IRREV GIFT TRST</t>
  </si>
  <si>
    <t>14.031.0500</t>
  </si>
  <si>
    <t>CARROLL L VILAND</t>
  </si>
  <si>
    <t>18.004.0200</t>
  </si>
  <si>
    <t>DAVID E RYNEARSON</t>
  </si>
  <si>
    <t>18.004.0201</t>
  </si>
  <si>
    <t>DANNY A RYNEARSON</t>
  </si>
  <si>
    <t>18.004.0300</t>
  </si>
  <si>
    <t>18.004.0301</t>
  </si>
  <si>
    <t>18.004.0302</t>
  </si>
  <si>
    <t>18.004.0303</t>
  </si>
  <si>
    <t>18.004.0304</t>
  </si>
  <si>
    <t>LARRY W &amp; KATHRYN L BECKER</t>
  </si>
  <si>
    <t>18.004.0400</t>
  </si>
  <si>
    <t>RONALD A WINCH</t>
  </si>
  <si>
    <t>18.004.0500</t>
  </si>
  <si>
    <t>18.004.0600</t>
  </si>
  <si>
    <t>ERNST D &amp; PAMELA S FUHRMAN</t>
  </si>
  <si>
    <t>18.004.0700</t>
  </si>
  <si>
    <t>18.004.0800</t>
  </si>
  <si>
    <t>NEVIN RADKE</t>
  </si>
  <si>
    <t>18.004.0900</t>
  </si>
  <si>
    <t>DAVID E &amp; LORETTA RYNEARSON</t>
  </si>
  <si>
    <t>18.004.1000</t>
  </si>
  <si>
    <t>18.004.1001</t>
  </si>
  <si>
    <t>18.004.1200</t>
  </si>
  <si>
    <t>MARVIN J &amp; JUDY K YEAGER</t>
  </si>
  <si>
    <t>18.004.1300</t>
  </si>
  <si>
    <t>CITY OF WINNEBAGO</t>
  </si>
  <si>
    <t>18.005.0100</t>
  </si>
  <si>
    <t>DUANE D &amp; MARY H LARSON</t>
  </si>
  <si>
    <t>18.005.0200</t>
  </si>
  <si>
    <t>18.005.0300</t>
  </si>
  <si>
    <t>THOMAS H GOLLY TRUST &amp;</t>
  </si>
  <si>
    <t>18.005.0301</t>
  </si>
  <si>
    <t>18.005.0400</t>
  </si>
  <si>
    <t>CLARA C ROBERTSON TRUST</t>
  </si>
  <si>
    <t>18.005.0500</t>
  </si>
  <si>
    <t>ERIC D &amp; LEAH M WORKE</t>
  </si>
  <si>
    <t>18.005.0501</t>
  </si>
  <si>
    <t>18.005.0600</t>
  </si>
  <si>
    <t>18.005.0601</t>
  </si>
  <si>
    <t>18.005.0700</t>
  </si>
  <si>
    <t>18.005.0800</t>
  </si>
  <si>
    <t>18.005.0801</t>
  </si>
  <si>
    <t>18.005.0900</t>
  </si>
  <si>
    <t>18.006.0100</t>
  </si>
  <si>
    <t>18.006.0101</t>
  </si>
  <si>
    <t>18.006.0200</t>
  </si>
  <si>
    <t>18.006.0300</t>
  </si>
  <si>
    <t>DAVID J ROBERTSON IRREV TRUST</t>
  </si>
  <si>
    <t>18.006.0301</t>
  </si>
  <si>
    <t>SCOTT &amp; RENEE SCHEID</t>
  </si>
  <si>
    <t>18.006.0302</t>
  </si>
  <si>
    <t>18.006.0400</t>
  </si>
  <si>
    <t>RONALD J TEIGLAND</t>
  </si>
  <si>
    <t>18.006.0500</t>
  </si>
  <si>
    <t>RONALD F &amp; COLLEEN BRESSLER</t>
  </si>
  <si>
    <t>18.006.0600</t>
  </si>
  <si>
    <t>MARK A &amp; DARCIE L CHRISTENSEN</t>
  </si>
  <si>
    <t>18.006.0700</t>
  </si>
  <si>
    <t>SCOTT S &amp; KATHLEEN M BECKER</t>
  </si>
  <si>
    <t>18.006.0800</t>
  </si>
  <si>
    <t>STEVEN H &amp; RANAE L SCHUTT</t>
  </si>
  <si>
    <t>18.006.0900</t>
  </si>
  <si>
    <t>FORFEITED PROPERTY</t>
  </si>
  <si>
    <t>18.007.0100</t>
  </si>
  <si>
    <t>JACLYN A RYNEARSON</t>
  </si>
  <si>
    <t>18.007.0200</t>
  </si>
  <si>
    <t>ARDEN SHEPLEE</t>
  </si>
  <si>
    <t>18.007.0300</t>
  </si>
  <si>
    <t>JOHN F BUTLER TRUST &amp;</t>
  </si>
  <si>
    <t>18.007.0400</t>
  </si>
  <si>
    <t>JACQUELINE K JENKINS</t>
  </si>
  <si>
    <t>18.007.0500</t>
  </si>
  <si>
    <t>F ROSE &amp; DWAYNE H MORTENSON</t>
  </si>
  <si>
    <t>18.007.0600</t>
  </si>
  <si>
    <t>DAVID D &amp; NORMA J CARTWRIGHT</t>
  </si>
  <si>
    <t>18.007.0700</t>
  </si>
  <si>
    <t>JR INVESTMENTS</t>
  </si>
  <si>
    <t>18.007.0900</t>
  </si>
  <si>
    <t>18.007.1000</t>
  </si>
  <si>
    <t>DONNA B BAUMAN</t>
  </si>
  <si>
    <t>18.007.1200</t>
  </si>
  <si>
    <t>ALEJANDRO VARGAS</t>
  </si>
  <si>
    <t>18.007.1300</t>
  </si>
  <si>
    <t>LUVERNA KOPISCHKE</t>
  </si>
  <si>
    <t>18.007.1400</t>
  </si>
  <si>
    <t>18.007.1500</t>
  </si>
  <si>
    <t>18.007.1700</t>
  </si>
  <si>
    <t>COMMUNITY CLUB</t>
  </si>
  <si>
    <t>18.007.1800</t>
  </si>
  <si>
    <t>STEVEN D THEOBALD &amp;</t>
  </si>
  <si>
    <t>18.007.1900</t>
  </si>
  <si>
    <t>18.007.2000</t>
  </si>
  <si>
    <t>STEVE THEOBALD</t>
  </si>
  <si>
    <t>18.007.2100</t>
  </si>
  <si>
    <t>BRENDON R &amp; NANCY BABCOCK</t>
  </si>
  <si>
    <t>18.007.2200</t>
  </si>
  <si>
    <t>18.007.2300</t>
  </si>
  <si>
    <t>ARDEN W &amp; FRANCES SHEPLEE</t>
  </si>
  <si>
    <t>18.007.2301</t>
  </si>
  <si>
    <t>MICHAEL L &amp; AMY S SHEPLEE</t>
  </si>
  <si>
    <t>18.007.2400</t>
  </si>
  <si>
    <t>COMMUNITY COVENANT CHURCH OF</t>
  </si>
  <si>
    <t>18.007.2500</t>
  </si>
  <si>
    <t>JR INVESTMENT</t>
  </si>
  <si>
    <t>18.007.2501</t>
  </si>
  <si>
    <t>18.007.2600</t>
  </si>
  <si>
    <t>VIRGINIA D NICHOLSON</t>
  </si>
  <si>
    <t>18.007.2700</t>
  </si>
  <si>
    <t>CHARLES C DIEGNAU IRREV TRUST</t>
  </si>
  <si>
    <t>18.007.2800</t>
  </si>
  <si>
    <t>RICHARD J ARMON</t>
  </si>
  <si>
    <t>18.007.2801</t>
  </si>
  <si>
    <t>18.007.2900</t>
  </si>
  <si>
    <t>ALLIE KRAUSE</t>
  </si>
  <si>
    <t>18.007.3000</t>
  </si>
  <si>
    <t>18.007.3100</t>
  </si>
  <si>
    <t>FRANK &amp; ROXANNE L MENNENGA</t>
  </si>
  <si>
    <t>18.008.0100</t>
  </si>
  <si>
    <t>18.008.0200</t>
  </si>
  <si>
    <t>18.008.0300</t>
  </si>
  <si>
    <t>RICHARD J &amp; MARYJEAN MILLER</t>
  </si>
  <si>
    <t>18.008.0400</t>
  </si>
  <si>
    <t>SCOTT J ROBERTSON</t>
  </si>
  <si>
    <t>18.008.0500</t>
  </si>
  <si>
    <t>18.008.0600</t>
  </si>
  <si>
    <t>GERALD L SONNEK</t>
  </si>
  <si>
    <t>18.008.0601</t>
  </si>
  <si>
    <t>CENTER CREEK GUN CLUB INC</t>
  </si>
  <si>
    <t>18.008.0700</t>
  </si>
  <si>
    <t>RICHARD K KORTUEM</t>
  </si>
  <si>
    <t>18.008.0800</t>
  </si>
  <si>
    <t>18.008.0801</t>
  </si>
  <si>
    <t>MAKAYLA M JENKINS</t>
  </si>
  <si>
    <t>18.008.0802</t>
  </si>
  <si>
    <t>18.008.0900</t>
  </si>
  <si>
    <t>DOUGLAS &amp; ANNJANETTE JENKINS</t>
  </si>
  <si>
    <t>18.008.1000</t>
  </si>
  <si>
    <t>18.008.1001</t>
  </si>
  <si>
    <t>18.009.0100</t>
  </si>
  <si>
    <t>18.009.0200</t>
  </si>
  <si>
    <t>18.009.0201</t>
  </si>
  <si>
    <t>18.009.0202</t>
  </si>
  <si>
    <t>18.009.0203</t>
  </si>
  <si>
    <t>18.009.0300</t>
  </si>
  <si>
    <t>18.009.0400</t>
  </si>
  <si>
    <t>18.009.0401</t>
  </si>
  <si>
    <t>TARA L KALASH</t>
  </si>
  <si>
    <t>18.009.0500</t>
  </si>
  <si>
    <t>18.009.0600</t>
  </si>
  <si>
    <t>DANNY A &amp; JACLYN A RYNEARSON</t>
  </si>
  <si>
    <t>18.009.0700</t>
  </si>
  <si>
    <t>DAVID D CARTWRIGHT</t>
  </si>
  <si>
    <t>18.009.0800</t>
  </si>
  <si>
    <t>DANIEL D RICARD ETAL</t>
  </si>
  <si>
    <t>18.009.0900</t>
  </si>
  <si>
    <t>JAMES P RICARD SR &amp;</t>
  </si>
  <si>
    <t>18.009.1000</t>
  </si>
  <si>
    <t>18.009.1001</t>
  </si>
  <si>
    <t>CAROL Y KVITTEM &amp;</t>
  </si>
  <si>
    <t>18.009.1002</t>
  </si>
  <si>
    <t>18.009.1003</t>
  </si>
  <si>
    <t>18.010.0100</t>
  </si>
  <si>
    <t>18.010.0101</t>
  </si>
  <si>
    <t>JUSTIN J MORE</t>
  </si>
  <si>
    <t>18.010.0500</t>
  </si>
  <si>
    <t>18.010.1100</t>
  </si>
  <si>
    <t>BEVERLY M ALFSON</t>
  </si>
  <si>
    <t>18.016.0400</t>
  </si>
  <si>
    <t>18.016.0500</t>
  </si>
  <si>
    <t>CHARLES LARSON ETAL</t>
  </si>
  <si>
    <t>18.016.0600</t>
  </si>
  <si>
    <t>JOANN M &amp; HOWARD W LANGE</t>
  </si>
  <si>
    <t>18.016.0601</t>
  </si>
  <si>
    <t>LANCE L &amp; CORI B SLATER</t>
  </si>
  <si>
    <t>18.017.0100</t>
  </si>
  <si>
    <t>18.017.0101</t>
  </si>
  <si>
    <t>LANCE L SLATER</t>
  </si>
  <si>
    <t>18.017.0200</t>
  </si>
  <si>
    <t>GARY T &amp; CAROL F SANDS</t>
  </si>
  <si>
    <t>18.017.0300</t>
  </si>
  <si>
    <t>MARY KAYE SPRINGER</t>
  </si>
  <si>
    <t>18.017.0400</t>
  </si>
  <si>
    <t>SEETIN FAMILY PARTNERSHIP</t>
  </si>
  <si>
    <t>18.017.0500</t>
  </si>
  <si>
    <t>RONALD A WINCH ETAL</t>
  </si>
  <si>
    <t>18.017.0600</t>
  </si>
  <si>
    <t>WEST VERONA CEMETERY ASS'N</t>
  </si>
  <si>
    <t>18.018.0100</t>
  </si>
  <si>
    <t>FLOYD E KESSELRING TEST'Y TRST</t>
  </si>
  <si>
    <t>18.018.0200</t>
  </si>
  <si>
    <t>18.018.0300</t>
  </si>
  <si>
    <t>KATHLEEN WIEDERHOLT</t>
  </si>
  <si>
    <t>18.018.0400</t>
  </si>
  <si>
    <t>HELEN M NELSON REVOC TRUST</t>
  </si>
  <si>
    <t>18.018.0401</t>
  </si>
  <si>
    <t>HUNTLEY WELL CORPORATION</t>
  </si>
  <si>
    <t>18.018.0402</t>
  </si>
  <si>
    <t>18.018.0500</t>
  </si>
  <si>
    <t>18.018.0600</t>
  </si>
  <si>
    <t>CARL A &amp; LOLA M PETERSEN</t>
  </si>
  <si>
    <t>18.018.0700</t>
  </si>
  <si>
    <t>TOM TOMLINSON &amp;</t>
  </si>
  <si>
    <t>18.018.0701</t>
  </si>
  <si>
    <t>LEONA MACKIE MARTIN</t>
  </si>
  <si>
    <t>18.018.0800</t>
  </si>
  <si>
    <t>18.018.0900</t>
  </si>
  <si>
    <t>18.018.1000</t>
  </si>
  <si>
    <t>DAVID E PETERSON</t>
  </si>
  <si>
    <t>18.018.1100</t>
  </si>
  <si>
    <t>18.018.1200</t>
  </si>
  <si>
    <t>CRAIG T &amp; LIZA JO WOITAS</t>
  </si>
  <si>
    <t>18.018.1300</t>
  </si>
  <si>
    <t>18.018.1400</t>
  </si>
  <si>
    <t>18.018.1500</t>
  </si>
  <si>
    <t xml:space="preserve">MERLE E &amp; EDITH C BROWN </t>
  </si>
  <si>
    <t>18.018.1600</t>
  </si>
  <si>
    <t>BARBARA ANN KELLY</t>
  </si>
  <si>
    <t>18.018.1700</t>
  </si>
  <si>
    <t>JOSHUA D HOWE</t>
  </si>
  <si>
    <t>18.018.1800</t>
  </si>
  <si>
    <t>WILLIAM H LINDGREN</t>
  </si>
  <si>
    <t>18.018.1900</t>
  </si>
  <si>
    <t>18.018.1901</t>
  </si>
  <si>
    <t>THOMAS GOLLY</t>
  </si>
  <si>
    <t>18.018.2000</t>
  </si>
  <si>
    <t>JOSEPH M &amp; PATTI L STRUKEL</t>
  </si>
  <si>
    <t>18.018.2100</t>
  </si>
  <si>
    <t>PATTEN ROOFING OF IOWA INC</t>
  </si>
  <si>
    <t>18.018.2300</t>
  </si>
  <si>
    <t>WILLIAM A ROHLIK</t>
  </si>
  <si>
    <t>18.018.2400</t>
  </si>
  <si>
    <t>JOYCE E ANDERSON (WETZLER)</t>
  </si>
  <si>
    <t>18.018.2500</t>
  </si>
  <si>
    <t>18.019.0100</t>
  </si>
  <si>
    <t>18.019.0101</t>
  </si>
  <si>
    <t>18.019.0200</t>
  </si>
  <si>
    <t>18.019.0300</t>
  </si>
  <si>
    <t>LEROY R JENKINS</t>
  </si>
  <si>
    <t>18.019.0400</t>
  </si>
  <si>
    <t>18.019.0500</t>
  </si>
  <si>
    <t>18.020.0100</t>
  </si>
  <si>
    <t>HOWARD W &amp; JOANN S LANGE</t>
  </si>
  <si>
    <t>18.020.0200</t>
  </si>
  <si>
    <t>RUTH M HARTMAN</t>
  </si>
  <si>
    <t>18.020.0300</t>
  </si>
  <si>
    <t>18.020.0400</t>
  </si>
  <si>
    <t>CHARLES H NILSON</t>
  </si>
  <si>
    <t>18.020.0500</t>
  </si>
  <si>
    <t>RONALD &amp; LINDA BLAIR</t>
  </si>
  <si>
    <t>18.020.0600</t>
  </si>
  <si>
    <t>ANTHONY J &amp; LETA L ALLEVEN</t>
  </si>
  <si>
    <t>18.020.0700</t>
  </si>
  <si>
    <t>18.027.0300</t>
  </si>
  <si>
    <t>F ROGER ILIFF</t>
  </si>
  <si>
    <t>18.027.0301</t>
  </si>
  <si>
    <t>18.027.0400</t>
  </si>
  <si>
    <t>18.027.0500</t>
  </si>
  <si>
    <t>PAUL E MITTELSTADT REVOC TRUST</t>
  </si>
  <si>
    <t>18.027.0501</t>
  </si>
  <si>
    <t>18.027.0502</t>
  </si>
  <si>
    <t>DANIEL &amp; LORA MOORE</t>
  </si>
  <si>
    <t>18.027.0700</t>
  </si>
  <si>
    <t>18.027.0800</t>
  </si>
  <si>
    <t>18.027.0900</t>
  </si>
  <si>
    <t>18.028.0100</t>
  </si>
  <si>
    <t>SANDRA SORGENFRIE REVOC TRUST</t>
  </si>
  <si>
    <t>18.028.0101</t>
  </si>
  <si>
    <t>STACEY &amp; BEN JOHNSON</t>
  </si>
  <si>
    <t>18.028.0102</t>
  </si>
  <si>
    <t>18.028.0200</t>
  </si>
  <si>
    <t>MAXINE DURKEE REVOC TRUST &amp;</t>
  </si>
  <si>
    <t>18.028.0300</t>
  </si>
  <si>
    <t>FAMILY TRUST UNDER THE</t>
  </si>
  <si>
    <t>18.028.0301</t>
  </si>
  <si>
    <t>TIMOTHY P PETERSON</t>
  </si>
  <si>
    <t>18.028.0302</t>
  </si>
  <si>
    <t>DWIGHT &amp; LORI OLSON</t>
  </si>
  <si>
    <t>18.028.0400</t>
  </si>
  <si>
    <t>DAVID C &amp; FLORENCE PETERSON</t>
  </si>
  <si>
    <t>18.028.0500</t>
  </si>
  <si>
    <t>ROBERT &amp; YVONNE HANKS</t>
  </si>
  <si>
    <t>18.028.0800</t>
  </si>
  <si>
    <t>FREDERICK J WOLFF</t>
  </si>
  <si>
    <t>18.029.0100</t>
  </si>
  <si>
    <t>18.029.0200</t>
  </si>
  <si>
    <t>JEAN C LANE &amp;</t>
  </si>
  <si>
    <t>18.029.0201</t>
  </si>
  <si>
    <t>18.029.0300</t>
  </si>
  <si>
    <t>18.029.0400</t>
  </si>
  <si>
    <t>18.029.0500</t>
  </si>
  <si>
    <t>MARILYN A OLSON</t>
  </si>
  <si>
    <t>18.029.0501</t>
  </si>
  <si>
    <t>RODNEY N OLSON</t>
  </si>
  <si>
    <t>18.029.0700</t>
  </si>
  <si>
    <t>18.029.0800</t>
  </si>
  <si>
    <t>CENTURYLINK D/B/A: QWEST</t>
  </si>
  <si>
    <t>18.030.0100</t>
  </si>
  <si>
    <t>18.030.0101</t>
  </si>
  <si>
    <t>TOM LOVEALL</t>
  </si>
  <si>
    <t>18.030.0200</t>
  </si>
  <si>
    <t>CHARLOTTE O OLSON</t>
  </si>
  <si>
    <t>18.030.0201</t>
  </si>
  <si>
    <t>18.030.0202</t>
  </si>
  <si>
    <t>CHARLOTTE OLSON</t>
  </si>
  <si>
    <t>18.030.0203</t>
  </si>
  <si>
    <t>18.030.0300</t>
  </si>
  <si>
    <t>18.030.0400</t>
  </si>
  <si>
    <t>MARGARET SUE ROBBINS</t>
  </si>
  <si>
    <t>18.030.0401</t>
  </si>
  <si>
    <t>18.030.0402</t>
  </si>
  <si>
    <t>18.030.0500</t>
  </si>
  <si>
    <t>18.030.0600</t>
  </si>
  <si>
    <t>RICHARD C KRUEGER FAM IRREVOC</t>
  </si>
  <si>
    <t>18.030.0700</t>
  </si>
  <si>
    <t>NICK MELINSKY</t>
  </si>
  <si>
    <t>18.030.0800</t>
  </si>
  <si>
    <t>18.031.0100</t>
  </si>
  <si>
    <t>BRUCE &amp; SHEILA K HELLAND</t>
  </si>
  <si>
    <t>18.031.0200</t>
  </si>
  <si>
    <t>RONALD C &amp; LINDA L BLAIR</t>
  </si>
  <si>
    <t>18.031.0201</t>
  </si>
  <si>
    <t>JUDITH WILLETTE</t>
  </si>
  <si>
    <t>18.031.0300</t>
  </si>
  <si>
    <t>18.031.0400</t>
  </si>
  <si>
    <t>18.031.0500</t>
  </si>
  <si>
    <t>DUANE &amp; JEANETTE WOLFF</t>
  </si>
  <si>
    <t>18.031.0501</t>
  </si>
  <si>
    <t>18.031.0600</t>
  </si>
  <si>
    <t>18.031.0700</t>
  </si>
  <si>
    <t>SUSAN C DREXLER ETAL</t>
  </si>
  <si>
    <t>18.031.0800</t>
  </si>
  <si>
    <t>18.031.0900</t>
  </si>
  <si>
    <t>18.032.0100</t>
  </si>
  <si>
    <t>18.032.0200</t>
  </si>
  <si>
    <t>KIRK NICHOLS ETAL &amp;</t>
  </si>
  <si>
    <t>18.032.0300</t>
  </si>
  <si>
    <t>18.032.0301</t>
  </si>
  <si>
    <t>18.032.0400</t>
  </si>
  <si>
    <t>18.032.0500</t>
  </si>
  <si>
    <t>18.032.0600</t>
  </si>
  <si>
    <t>DOUGLAS D NAVE</t>
  </si>
  <si>
    <t>18.032.0700</t>
  </si>
  <si>
    <t>JOHN HOWARD OOTHOUDT &amp;</t>
  </si>
  <si>
    <t>18.032.0701</t>
  </si>
  <si>
    <t>CURT &amp; CINDY H SORGENFRIE</t>
  </si>
  <si>
    <t>18.032.0702</t>
  </si>
  <si>
    <t>JOHN HOWARD OOTHOUDT ETAL</t>
  </si>
  <si>
    <t>18.032.0800</t>
  </si>
  <si>
    <t>LARRY G ANDERSON REVOC TRUST</t>
  </si>
  <si>
    <t>18.032.0900</t>
  </si>
  <si>
    <t>18.033.0100</t>
  </si>
  <si>
    <t>18.033.0101</t>
  </si>
  <si>
    <t>18.033.0200</t>
  </si>
  <si>
    <t>CHRISTINE E JOHNSON REV TRUST</t>
  </si>
  <si>
    <t>18.033.0201</t>
  </si>
  <si>
    <t>RICHARD DIMATTEO</t>
  </si>
  <si>
    <t>18.033.0300</t>
  </si>
  <si>
    <t>CLEIGHTON R JOHNSON</t>
  </si>
  <si>
    <t>18.033.0301</t>
  </si>
  <si>
    <t>18.033.0400</t>
  </si>
  <si>
    <t>18.033.0401</t>
  </si>
  <si>
    <t>18.033.0500</t>
  </si>
  <si>
    <t>VERONA UNION CEMETERY</t>
  </si>
  <si>
    <t>18.200.0010</t>
  </si>
  <si>
    <t>DONALD E &amp; FLORENCE WISHMAN</t>
  </si>
  <si>
    <t>18.200.0020</t>
  </si>
  <si>
    <t>ROBERT C &amp; CAROLYN M WAGNER</t>
  </si>
  <si>
    <t>18.200.0030</t>
  </si>
  <si>
    <t>18.200.0040</t>
  </si>
  <si>
    <t>ALTERNATIVE LODGISTICS</t>
  </si>
  <si>
    <t>18.200.0050</t>
  </si>
  <si>
    <t>SAMUEL E &amp; NINA I PATTEN</t>
  </si>
  <si>
    <t>18.200.0060</t>
  </si>
  <si>
    <t>SCOTT A &amp; JENNIFER L POOLE</t>
  </si>
  <si>
    <t>18.200.0070</t>
  </si>
  <si>
    <t>CLAUDINE M MECKES</t>
  </si>
  <si>
    <t>18.200.0090</t>
  </si>
  <si>
    <t>TRACY D &amp; KATHLEEN J JOHNSON</t>
  </si>
  <si>
    <t>18.200.0100</t>
  </si>
  <si>
    <t>JOSEPH P GLOZIK &amp;</t>
  </si>
  <si>
    <t>18.200.0110</t>
  </si>
  <si>
    <t>ALTERNATIVE LOGISTICS SERV INC</t>
  </si>
  <si>
    <t>18.200.0120</t>
  </si>
  <si>
    <t>18.200.0210</t>
  </si>
  <si>
    <t>DELMAR W &amp; LENORA L BURGESS</t>
  </si>
  <si>
    <t>18.200.0220</t>
  </si>
  <si>
    <t>18.200.0240</t>
  </si>
  <si>
    <t>RICHARD L &amp; DARLENE P MAIR</t>
  </si>
  <si>
    <t>18.200.0250</t>
  </si>
  <si>
    <t>18.200.0270</t>
  </si>
  <si>
    <t>18.461.0010</t>
  </si>
  <si>
    <t>THE MICHAEL J CLARK LIV TRUST</t>
  </si>
  <si>
    <t>18.461.0020</t>
  </si>
  <si>
    <t>DANIEL H MEYER &amp;</t>
  </si>
  <si>
    <t>18.461.0030</t>
  </si>
  <si>
    <t>TYLER &amp; KENDRA WERINGA</t>
  </si>
  <si>
    <t>18.461.0040</t>
  </si>
  <si>
    <t>RONALD F BRESSLER SR &amp;</t>
  </si>
  <si>
    <t>18.461.0050</t>
  </si>
  <si>
    <t>18.461.0060</t>
  </si>
  <si>
    <t>18.461.0070</t>
  </si>
  <si>
    <t>ERIC L MARTIN</t>
  </si>
  <si>
    <t>18.461.0080</t>
  </si>
  <si>
    <t>CHARLES H SCHULENBURG &amp;</t>
  </si>
  <si>
    <t>18.461.0090</t>
  </si>
  <si>
    <t>18.461.0091</t>
  </si>
  <si>
    <t>18.461.0210</t>
  </si>
  <si>
    <t>PATRICIA A HILLQUIST LIV TRUST</t>
  </si>
  <si>
    <t>18.461.0220</t>
  </si>
  <si>
    <t>HANNAH R BRESSLER</t>
  </si>
  <si>
    <t>18.461.0230</t>
  </si>
  <si>
    <t>ARTHUR A LOESCHEN</t>
  </si>
  <si>
    <t>18.461.0240</t>
  </si>
  <si>
    <t>18.461.0250</t>
  </si>
  <si>
    <t>18.461.0410</t>
  </si>
  <si>
    <t>18.461.0420</t>
  </si>
  <si>
    <t>DARWIN D RIEWE</t>
  </si>
  <si>
    <t>18.461.0430</t>
  </si>
  <si>
    <t>18.461.0440</t>
  </si>
  <si>
    <t>18.461.0450</t>
  </si>
  <si>
    <t>DWAYNE H MORTENSON</t>
  </si>
  <si>
    <t>18.461.0470</t>
  </si>
  <si>
    <t>18.461.0610</t>
  </si>
  <si>
    <t>18.461.0620</t>
  </si>
  <si>
    <t>DENNIS L &amp; MARY P BROVIAK</t>
  </si>
  <si>
    <t>18.461.0630</t>
  </si>
  <si>
    <t>18.461.0640</t>
  </si>
  <si>
    <t>CHAD C &amp; MELISSA DIEGNAU</t>
  </si>
  <si>
    <t>18.641.0010</t>
  </si>
  <si>
    <t>CHARLES C DIEGNAU</t>
  </si>
  <si>
    <t>18.641.0011</t>
  </si>
  <si>
    <t>18.641.0012</t>
  </si>
  <si>
    <t>FARIBAULT COUNTY</t>
  </si>
  <si>
    <t>18.641.0030</t>
  </si>
  <si>
    <t>18.641.0040</t>
  </si>
  <si>
    <t>18.641.0060</t>
  </si>
  <si>
    <t>DIANA ROBERTSON</t>
  </si>
  <si>
    <t>18.641.0070</t>
  </si>
  <si>
    <t>DIANN &amp; DONALD SELVIG</t>
  </si>
  <si>
    <t>18.990.0020</t>
  </si>
  <si>
    <t>DAKOTA MINNESOTA &amp; EASTERN RR</t>
  </si>
  <si>
    <t>18.992.0010</t>
  </si>
  <si>
    <t>NORTHERN NATURAL GAS CO</t>
  </si>
  <si>
    <t>18.992.0050</t>
  </si>
  <si>
    <t>20.029.0500</t>
  </si>
  <si>
    <t>C R WINCH TRUST</t>
  </si>
  <si>
    <t>20.029.0700</t>
  </si>
  <si>
    <t>JASON R &amp; STEPHENIE A ROSE</t>
  </si>
  <si>
    <t>20.030.0200</t>
  </si>
  <si>
    <t>COLLEEN MARIE BRESSLER</t>
  </si>
  <si>
    <t>20.030.0300</t>
  </si>
  <si>
    <t>SHIRLEY A HAIGHT</t>
  </si>
  <si>
    <t>20.030.0400</t>
  </si>
  <si>
    <t>HAROLD H &amp; BEVERLY GRABOUSKI</t>
  </si>
  <si>
    <t>20.030.0401</t>
  </si>
  <si>
    <t>20.030.0402</t>
  </si>
  <si>
    <t>20.030.0500</t>
  </si>
  <si>
    <t>20.030.0700</t>
  </si>
  <si>
    <t>BETTY RUTH BABCOCK TRUST</t>
  </si>
  <si>
    <t>20.030.0800</t>
  </si>
  <si>
    <t>GRABOUSKI ENTERPRISES 9</t>
  </si>
  <si>
    <t>20.030.0900</t>
  </si>
  <si>
    <t>DOUGLAS &amp; MARY SPRINGER</t>
  </si>
  <si>
    <t>20.031.0100</t>
  </si>
  <si>
    <t>CHARLENE STEBRITZ</t>
  </si>
  <si>
    <t>20.031.0200</t>
  </si>
  <si>
    <t>20.031.0300</t>
  </si>
  <si>
    <t>THE NASHVILLE TOWNSHIP LLP</t>
  </si>
  <si>
    <t>20.031.0400</t>
  </si>
  <si>
    <t>20.031.0401</t>
  </si>
  <si>
    <t>AUSTIN L &amp; HANNAH R BRESSLER</t>
  </si>
  <si>
    <t>20.032.0200</t>
  </si>
  <si>
    <t>20.032.0300</t>
  </si>
  <si>
    <t>20.032.0400</t>
  </si>
  <si>
    <t>JESSICA MARIE BLOOMQUIST</t>
  </si>
  <si>
    <t>20.992.0010</t>
  </si>
  <si>
    <t>XX.XXX.XXXX</t>
  </si>
  <si>
    <t>Estimated Tax Impact information prepared by Robert W. Baird &amp; Co, Inc. using 2015 Parcel ID information from the aforementioned Counties.</t>
  </si>
  <si>
    <t>Parcel</t>
  </si>
  <si>
    <t>owner</t>
  </si>
  <si>
    <t>EMV</t>
  </si>
  <si>
    <t>RMV</t>
  </si>
  <si>
    <t>NTC</t>
  </si>
  <si>
    <t>030230450</t>
  </si>
  <si>
    <t>ROBERT ALLEN STROMBERG</t>
  </si>
  <si>
    <t>STROMBERG,ROBERT ALLEN</t>
  </si>
  <si>
    <t>030230475</t>
  </si>
  <si>
    <t>DANIEL W STENSLAND &amp;</t>
  </si>
  <si>
    <t>ASHLEY A DEJONG</t>
  </si>
  <si>
    <t>STENSLAND,DANIEL W</t>
  </si>
  <si>
    <t>030230600</t>
  </si>
  <si>
    <t>030240100</t>
  </si>
  <si>
    <t>ALAN W JOHNSON</t>
  </si>
  <si>
    <t>JOHNSON,ALAN W</t>
  </si>
  <si>
    <t>030240200</t>
  </si>
  <si>
    <t>ROBERT &amp; JANET CONE</t>
  </si>
  <si>
    <t>CONE,ROBERT &amp; JANET</t>
  </si>
  <si>
    <t>030240300</t>
  </si>
  <si>
    <t>030240400</t>
  </si>
  <si>
    <t>DESSIE IBANEZ</t>
  </si>
  <si>
    <t>IBANEZ,DESSIE</t>
  </si>
  <si>
    <t>030240500</t>
  </si>
  <si>
    <t>030240550</t>
  </si>
  <si>
    <t>NICHOLAS STEUER</t>
  </si>
  <si>
    <t>STEUER,NICHOLAS</t>
  </si>
  <si>
    <t>030240600</t>
  </si>
  <si>
    <t>030240700</t>
  </si>
  <si>
    <t>LAWRENCE V &amp; DOROTHY JOHANSON</t>
  </si>
  <si>
    <t>JOHANSON,LAWRENCE V &amp; DOROTHY</t>
  </si>
  <si>
    <t>030240800</t>
  </si>
  <si>
    <t>030240900</t>
  </si>
  <si>
    <t>030250100</t>
  </si>
  <si>
    <t>030250200</t>
  </si>
  <si>
    <t>JAMES &amp; RONDA CONE TRUST</t>
  </si>
  <si>
    <t>% JAMES &amp; RONDA CONE</t>
  </si>
  <si>
    <t>CONE,JAMES &amp; RONDA</t>
  </si>
  <si>
    <t>030250300</t>
  </si>
  <si>
    <t>030250400</t>
  </si>
  <si>
    <t>DOUGLAS L JOHANSON &amp; ELIZABETH</t>
  </si>
  <si>
    <t>A WOHLENHAUS JOHANSON</t>
  </si>
  <si>
    <t>JOHANSON,DOUGLAS L &amp; ELIZABETH</t>
  </si>
  <si>
    <t>030260100</t>
  </si>
  <si>
    <t>F A RODRIGUEZ REV TRUST &amp;</t>
  </si>
  <si>
    <t>BLANCHE RODRIGUEZ REV TRUST</t>
  </si>
  <si>
    <t>RODRIGUEZ,FA &amp; BLANCHE</t>
  </si>
  <si>
    <t>030260200</t>
  </si>
  <si>
    <t>030260300</t>
  </si>
  <si>
    <t>030260400</t>
  </si>
  <si>
    <t>030260500</t>
  </si>
  <si>
    <t>030260600</t>
  </si>
  <si>
    <t>030270100</t>
  </si>
  <si>
    <t>RUTH L &amp; ALAN JOHNSON TRUSTEES</t>
  </si>
  <si>
    <t>OF TRUST B</t>
  </si>
  <si>
    <t>JOHNSON,RUTH L &amp; ALAN</t>
  </si>
  <si>
    <t>030270150</t>
  </si>
  <si>
    <t>030270200</t>
  </si>
  <si>
    <t>DORRIS STROMBERG</t>
  </si>
  <si>
    <t>% LARRY STROMBERG</t>
  </si>
  <si>
    <t>STROMBERG,DORRIS</t>
  </si>
  <si>
    <t>030270250</t>
  </si>
  <si>
    <t>TONY THOMPSON</t>
  </si>
  <si>
    <t>THOMPSON,TONY</t>
  </si>
  <si>
    <t>030270300</t>
  </si>
  <si>
    <t>JANE M WALLENTINE</t>
  </si>
  <si>
    <t>WALLENTINE,JANE M</t>
  </si>
  <si>
    <t>030270400</t>
  </si>
  <si>
    <t>JONATHAN W &amp; HEATHER J TAPLIN</t>
  </si>
  <si>
    <t>TAPLIN,JONATHAN W &amp; HEATHER J</t>
  </si>
  <si>
    <t>030270500</t>
  </si>
  <si>
    <t>ROGER C THOMPSON</t>
  </si>
  <si>
    <t>THOMPSON,ROGER C</t>
  </si>
  <si>
    <t>030270600</t>
  </si>
  <si>
    <t>TIMOTHY P &amp; STACY A PYTLESKI</t>
  </si>
  <si>
    <t>PYTLESKI,TIMOTHY P &amp; STACY A</t>
  </si>
  <si>
    <t>030270700</t>
  </si>
  <si>
    <t>030270750</t>
  </si>
  <si>
    <t>TODD &amp; MALORY THOMPSON</t>
  </si>
  <si>
    <t>THOMPSON,TODD &amp; MALORY</t>
  </si>
  <si>
    <t>030280100</t>
  </si>
  <si>
    <t>DAVID A LATZKE ETAL</t>
  </si>
  <si>
    <t>1001 PARK LANE</t>
  </si>
  <si>
    <t>LATZKE,DAVID A ETAL</t>
  </si>
  <si>
    <t>030280200</t>
  </si>
  <si>
    <t>030280225</t>
  </si>
  <si>
    <t>030280250</t>
  </si>
  <si>
    <t>CALEB &amp; DANELLE J MCCOY</t>
  </si>
  <si>
    <t>MCCOY,CALEB &amp; DANELLE J</t>
  </si>
  <si>
    <t>030280300</t>
  </si>
  <si>
    <t>030280400</t>
  </si>
  <si>
    <t>030280500</t>
  </si>
  <si>
    <t>KURT ISENBERG</t>
  </si>
  <si>
    <t>ISENBERG,KURT</t>
  </si>
  <si>
    <t>030280600</t>
  </si>
  <si>
    <t>030290100</t>
  </si>
  <si>
    <t>KURT &amp; KRISTINE R ISENBERG</t>
  </si>
  <si>
    <t>ISENBERG,KURT &amp; KRISTINE R</t>
  </si>
  <si>
    <t>030290200</t>
  </si>
  <si>
    <t>030290300</t>
  </si>
  <si>
    <t>030290350</t>
  </si>
  <si>
    <t>DAVID D &amp; BRENDA L HATFIELD</t>
  </si>
  <si>
    <t>HATFIELD,DAVID D &amp; BRENDA L</t>
  </si>
  <si>
    <t>030290500</t>
  </si>
  <si>
    <t>030290600</t>
  </si>
  <si>
    <t>030290700</t>
  </si>
  <si>
    <t>PORTER CORP</t>
  </si>
  <si>
    <t>030300100</t>
  </si>
  <si>
    <t>THOMAS J ROSEN ETAL</t>
  </si>
  <si>
    <t>%ROSEN'S DIVERSIFIED</t>
  </si>
  <si>
    <t>ROSEN,THOMAS J ETAL</t>
  </si>
  <si>
    <t>030300200</t>
  </si>
  <si>
    <t>030300300</t>
  </si>
  <si>
    <t>030300350</t>
  </si>
  <si>
    <t>BRADLEY &amp; DUSTIN MATTSON</t>
  </si>
  <si>
    <t>MATTSON,BRADLEY &amp; DUSTIN</t>
  </si>
  <si>
    <t>030310100</t>
  </si>
  <si>
    <t>030310200</t>
  </si>
  <si>
    <t>030310300</t>
  </si>
  <si>
    <t>GREGORY MADAY</t>
  </si>
  <si>
    <t>MADAY,GREGORY</t>
  </si>
  <si>
    <t>030310400</t>
  </si>
  <si>
    <t>INTL TOWN &amp; COUNTRY EQUIP CO</t>
  </si>
  <si>
    <t>% FARMERS NATL CO -FARM #14585</t>
  </si>
  <si>
    <t>030310500</t>
  </si>
  <si>
    <t>030310550</t>
  </si>
  <si>
    <t>030320100</t>
  </si>
  <si>
    <t>030320200</t>
  </si>
  <si>
    <t>ARNOLD &amp; DONNA MADSEN</t>
  </si>
  <si>
    <t>MADSEN,ARNOLD &amp; DONNA</t>
  </si>
  <si>
    <t>030320250</t>
  </si>
  <si>
    <t>KEN &amp; JOYCE C MADSEN</t>
  </si>
  <si>
    <t>MADSEN,KEN &amp; JOYCE C</t>
  </si>
  <si>
    <t>030320300</t>
  </si>
  <si>
    <t>030320400</t>
  </si>
  <si>
    <t>030320450</t>
  </si>
  <si>
    <t>DEREK &amp; SARAH SPEAR</t>
  </si>
  <si>
    <t>SPEAR,DEREK &amp; SARAH</t>
  </si>
  <si>
    <t>030330100</t>
  </si>
  <si>
    <t>030330150</t>
  </si>
  <si>
    <t>DALE R JENSEN &amp; TROY L JENSEN</t>
  </si>
  <si>
    <t>JENSEN,DALE R &amp; TROY L JENSEN</t>
  </si>
  <si>
    <t>030330175</t>
  </si>
  <si>
    <t>JUAN BLAS TALAMANTES &amp;</t>
  </si>
  <si>
    <t>ANGELA KAY KUENLE</t>
  </si>
  <si>
    <t>TALAMANTES,JUAN BLAS</t>
  </si>
  <si>
    <t>030330200</t>
  </si>
  <si>
    <t>WILLIAM F ANNES ET AL</t>
  </si>
  <si>
    <t>ANNES,WILLIAM</t>
  </si>
  <si>
    <t>030330300</t>
  </si>
  <si>
    <t>030330350</t>
  </si>
  <si>
    <t>030330400</t>
  </si>
  <si>
    <t>030340100</t>
  </si>
  <si>
    <t>030340200</t>
  </si>
  <si>
    <t>ROGER L &amp; DARLENE A ISENBERG</t>
  </si>
  <si>
    <t>ISENBERG,ROGER L &amp; DARLENE A</t>
  </si>
  <si>
    <t>030340250</t>
  </si>
  <si>
    <t>JOHANSON FARMS LLC</t>
  </si>
  <si>
    <t>% DOUGLAS L JOHANSON</t>
  </si>
  <si>
    <t>030340300</t>
  </si>
  <si>
    <t>030340400</t>
  </si>
  <si>
    <t>030340450</t>
  </si>
  <si>
    <t>BRIAN NOWICKI AKA</t>
  </si>
  <si>
    <t>BRYAN NOWICKI</t>
  </si>
  <si>
    <t>NOWICKI,BRIAN</t>
  </si>
  <si>
    <t>030340500</t>
  </si>
  <si>
    <t>030350100</t>
  </si>
  <si>
    <t>030350200</t>
  </si>
  <si>
    <t>KATHY REED ETAL</t>
  </si>
  <si>
    <t>REED,KATHY ETAL</t>
  </si>
  <si>
    <t>030350250</t>
  </si>
  <si>
    <t>EDWARD A &amp; CONSTANCE J LELAND</t>
  </si>
  <si>
    <t>LELAND,EDWARD A &amp; CONSTANCE J</t>
  </si>
  <si>
    <t>030350300</t>
  </si>
  <si>
    <t>GREGORY N &amp; ROCHELLE JOHANSON</t>
  </si>
  <si>
    <t>JOHANSON,GREGORY N &amp; ROCHELLE</t>
  </si>
  <si>
    <t>030350400</t>
  </si>
  <si>
    <t>STEVEN L JOHANSON &amp;</t>
  </si>
  <si>
    <t>STATE SAVINGS BANK</t>
  </si>
  <si>
    <t>JOHANSON,STEVEN L</t>
  </si>
  <si>
    <t>030350500</t>
  </si>
  <si>
    <t>030350600</t>
  </si>
  <si>
    <t>BRIAN D &amp; TERESA A JOHANSON</t>
  </si>
  <si>
    <t>JOHANSON,BRIAN D &amp; TERESA A</t>
  </si>
  <si>
    <t>030350700</t>
  </si>
  <si>
    <t>KEVIN K BUCHAN</t>
  </si>
  <si>
    <t>BUCHAN,KEVIN K</t>
  </si>
  <si>
    <t>030360100</t>
  </si>
  <si>
    <t>030360200</t>
  </si>
  <si>
    <t>SIGNE CONE</t>
  </si>
  <si>
    <t>CONE,SIGNE</t>
  </si>
  <si>
    <t>030360300</t>
  </si>
  <si>
    <t>030360400</t>
  </si>
  <si>
    <t>030360500</t>
  </si>
  <si>
    <t>030360600</t>
  </si>
  <si>
    <t>MELVIN V SHUMSKI</t>
  </si>
  <si>
    <t>% GARY SHUMSKI</t>
  </si>
  <si>
    <t>SHUMSKI,MELVIN V</t>
  </si>
  <si>
    <t>030360650</t>
  </si>
  <si>
    <t>030360700</t>
  </si>
  <si>
    <t>030360750</t>
  </si>
  <si>
    <t>030450010</t>
  </si>
  <si>
    <t>STEVEN E &amp; IDA F MAYO</t>
  </si>
  <si>
    <t>MAYO,STEVEN E &amp; IDA F</t>
  </si>
  <si>
    <t>030450020</t>
  </si>
  <si>
    <t>030450030</t>
  </si>
  <si>
    <t>031500010</t>
  </si>
  <si>
    <t>031500020</t>
  </si>
  <si>
    <t>031500030</t>
  </si>
  <si>
    <t>031500040</t>
  </si>
  <si>
    <t>SCOTT MEESTER</t>
  </si>
  <si>
    <t>MEESTER,SCOTT</t>
  </si>
  <si>
    <t>031500050</t>
  </si>
  <si>
    <t>039990410</t>
  </si>
  <si>
    <t>NORTHERN BORDER PIPELINE CO</t>
  </si>
  <si>
    <t>ATTN: PROPERTY TAX DEPT</t>
  </si>
  <si>
    <t>PP GAS UTIL</t>
  </si>
  <si>
    <t>039990425</t>
  </si>
  <si>
    <t>GREAT RIVER ENERGY</t>
  </si>
  <si>
    <t>PP TOOLS &amp; MACH</t>
  </si>
  <si>
    <t>039990430</t>
  </si>
  <si>
    <t>050010100</t>
  </si>
  <si>
    <t>MYRON G LATZKE REV TRUST ETAL</t>
  </si>
  <si>
    <t>% DAVID LATZKE</t>
  </si>
  <si>
    <t>LATZKE,MYRON G</t>
  </si>
  <si>
    <t>050010200</t>
  </si>
  <si>
    <t>050010300</t>
  </si>
  <si>
    <t>050010400</t>
  </si>
  <si>
    <t>050010500</t>
  </si>
  <si>
    <t>DUANE M STUSSE</t>
  </si>
  <si>
    <t>STUSSE,DUANE M</t>
  </si>
  <si>
    <t>050010550</t>
  </si>
  <si>
    <t>KEITH L &amp; L L SCHWIEGER</t>
  </si>
  <si>
    <t>SCHWIEGER,KEITH L &amp; L L</t>
  </si>
  <si>
    <t>050010600</t>
  </si>
  <si>
    <t>050010650</t>
  </si>
  <si>
    <t>DEAN &amp; CAROL BECKER</t>
  </si>
  <si>
    <t>BECKER,DEAN &amp; CAROL</t>
  </si>
  <si>
    <t>050010700</t>
  </si>
  <si>
    <t>A L  &amp; C E  WARD INC</t>
  </si>
  <si>
    <t>WARD,A L  &amp; C E  INC</t>
  </si>
  <si>
    <t>050020100</t>
  </si>
  <si>
    <t>JOHN E &amp; NELDA J ZIMMER</t>
  </si>
  <si>
    <t>ZIMMER,JOHN E &amp; NELDA J</t>
  </si>
  <si>
    <t>050020150</t>
  </si>
  <si>
    <t>ANDREW JORGENSEN</t>
  </si>
  <si>
    <t>JORGENSEN,ANDREW</t>
  </si>
  <si>
    <t>050020200</t>
  </si>
  <si>
    <t>KEVIN ZIMMER</t>
  </si>
  <si>
    <t>ZIMMER,KEVIN</t>
  </si>
  <si>
    <t>050020300</t>
  </si>
  <si>
    <t>JEREMY D BELLECOURT</t>
  </si>
  <si>
    <t>CHANTELLE M WEGNER</t>
  </si>
  <si>
    <t>BELLECOURT,JEREMY D</t>
  </si>
  <si>
    <t>050020400</t>
  </si>
  <si>
    <t>PHEASANTS FOREVER INC</t>
  </si>
  <si>
    <t>050020450</t>
  </si>
  <si>
    <t>050020500</t>
  </si>
  <si>
    <t>DONALD R MORITZ &amp;</t>
  </si>
  <si>
    <t>N FAIRBAIRN</t>
  </si>
  <si>
    <t>MORITZ,DONALD R &amp; N FAIRBAIRN</t>
  </si>
  <si>
    <t>050020525</t>
  </si>
  <si>
    <t>DONALD &amp; JUDITH MORITZ</t>
  </si>
  <si>
    <t>MORITZ,DONALD &amp; JUDITH</t>
  </si>
  <si>
    <t>050020550</t>
  </si>
  <si>
    <t>SOUTHERN MN CONSTRUCTION</t>
  </si>
  <si>
    <t>COMPANY INC</t>
  </si>
  <si>
    <t>050020600</t>
  </si>
  <si>
    <t>GARY E &amp; ANNE N REUTZEL</t>
  </si>
  <si>
    <t>REUTZEL,GARY E &amp; ANNE N</t>
  </si>
  <si>
    <t>050020700</t>
  </si>
  <si>
    <t>CATHERINE JEAN LYNN BARZAN</t>
  </si>
  <si>
    <t>TRUST</t>
  </si>
  <si>
    <t>BARZAN,CATHERINE JEAN LYNN TST</t>
  </si>
  <si>
    <t>050020800</t>
  </si>
  <si>
    <t>050120200</t>
  </si>
  <si>
    <t>050130200</t>
  </si>
  <si>
    <t>LUNZ FARMS INC</t>
  </si>
  <si>
    <t>050130300</t>
  </si>
  <si>
    <t>KENNETH T &amp; KATHLEEN F TENNEY</t>
  </si>
  <si>
    <t>TENNEY,KENNETH T &amp; KATHLEEN F</t>
  </si>
  <si>
    <t>050130400</t>
  </si>
  <si>
    <t>ROSE LAKE GOLF CLUB INC.</t>
  </si>
  <si>
    <t>050130500</t>
  </si>
  <si>
    <t>QUALIFY GOLF COURSES</t>
  </si>
  <si>
    <t>050130700</t>
  </si>
  <si>
    <t>DEAN E HILPIPRE</t>
  </si>
  <si>
    <t>HILPIPRE,DEAN E</t>
  </si>
  <si>
    <t>050130750</t>
  </si>
  <si>
    <t>050240200</t>
  </si>
  <si>
    <t>JEFFREY F &amp; KRISTI L VANASSE</t>
  </si>
  <si>
    <t>VANASSE,JEFFREY F &amp; KRISTI L</t>
  </si>
  <si>
    <t>050240225</t>
  </si>
  <si>
    <t>PAULA THIEDE</t>
  </si>
  <si>
    <t>THIEDE,PAULA</t>
  </si>
  <si>
    <t>050240250</t>
  </si>
  <si>
    <t>050240275</t>
  </si>
  <si>
    <t>GREGORY B MURPHY REVOC TRUST</t>
  </si>
  <si>
    <t>MURPHY,GREGORY B</t>
  </si>
  <si>
    <t>050240500</t>
  </si>
  <si>
    <t>050240600</t>
  </si>
  <si>
    <t>050240625</t>
  </si>
  <si>
    <t>MICHAEL J ANDERSON</t>
  </si>
  <si>
    <t>ANDERSON,MICHAEL J</t>
  </si>
  <si>
    <t>050240650</t>
  </si>
  <si>
    <t>050250700</t>
  </si>
  <si>
    <t>DEBRA D MURPHY FAMILY TRUST</t>
  </si>
  <si>
    <t>MURPHY,DEBRA D</t>
  </si>
  <si>
    <t>050250750</t>
  </si>
  <si>
    <t>050250800</t>
  </si>
  <si>
    <t>050250825</t>
  </si>
  <si>
    <t>050250850</t>
  </si>
  <si>
    <t>GEORGIA A MALO</t>
  </si>
  <si>
    <t>MALO,GEORGIA A</t>
  </si>
  <si>
    <t>050250900</t>
  </si>
  <si>
    <t>COUNTY OF MARTIN</t>
  </si>
  <si>
    <t>COURTHOUSE</t>
  </si>
  <si>
    <t>MARTIN,COUNTY OF</t>
  </si>
  <si>
    <t>COUNTY PUBLIC SERV</t>
  </si>
  <si>
    <t>050251000</t>
  </si>
  <si>
    <t>CYNTHIA J CELANDER</t>
  </si>
  <si>
    <t>CELANDER,CYNTHIA J</t>
  </si>
  <si>
    <t>050251100</t>
  </si>
  <si>
    <t>ROBERT &amp; E ZOELLER ETAL</t>
  </si>
  <si>
    <t>ZOELLER,ROBERT &amp; E (LE)ETAL</t>
  </si>
  <si>
    <t>050340400</t>
  </si>
  <si>
    <t>LENNY W &amp; JULIE A STEUBER</t>
  </si>
  <si>
    <t>STEUBER,LENNY W &amp; JULIE A</t>
  </si>
  <si>
    <t>050340450</t>
  </si>
  <si>
    <t>ANDREW JORGENSON</t>
  </si>
  <si>
    <t>JORGENSON,ANDREW</t>
  </si>
  <si>
    <t>050340500</t>
  </si>
  <si>
    <t>050340550</t>
  </si>
  <si>
    <t>050340600</t>
  </si>
  <si>
    <t>JASON STEUBER</t>
  </si>
  <si>
    <t>STEUBER,JASON</t>
  </si>
  <si>
    <t>050340700</t>
  </si>
  <si>
    <t>EDWIN W &amp; CHARLOTTE E MURPHY</t>
  </si>
  <si>
    <t>MURPHY,EDWIN W &amp; CHARLOTTE E</t>
  </si>
  <si>
    <t>050340750</t>
  </si>
  <si>
    <t>MICHAEL GERKEN</t>
  </si>
  <si>
    <t>GERKEN,MICHAEL</t>
  </si>
  <si>
    <t>050340800</t>
  </si>
  <si>
    <t>LEON &amp; LILA THEISEN LE ETAL</t>
  </si>
  <si>
    <t>% TONY THEISEN</t>
  </si>
  <si>
    <t>THEISEN,LEON &amp; LILA</t>
  </si>
  <si>
    <t>050350100</t>
  </si>
  <si>
    <t>ROBBIN &amp; CATHERINE CELANDER</t>
  </si>
  <si>
    <t>CELANDER,ROBBIN &amp; CATHERINE</t>
  </si>
  <si>
    <t>050350110</t>
  </si>
  <si>
    <t>DANIEL A &amp; DEBRA J THATE</t>
  </si>
  <si>
    <t>THATE,DANIEL A &amp; DEBRA J</t>
  </si>
  <si>
    <t>050350120</t>
  </si>
  <si>
    <t>TRACY &amp; CLARK BERRY</t>
  </si>
  <si>
    <t>BERRY,TRACY &amp; CLARK</t>
  </si>
  <si>
    <t>050350130</t>
  </si>
  <si>
    <t>STEVEN R &amp; LORI J POMERENKE</t>
  </si>
  <si>
    <t>POMERENKE,STEVEN R &amp; LORI J</t>
  </si>
  <si>
    <t>050350135</t>
  </si>
  <si>
    <t>TYLER POMERENKE</t>
  </si>
  <si>
    <t>POMERENKE,TYLER</t>
  </si>
  <si>
    <t>050350200</t>
  </si>
  <si>
    <t>MARABELLE LINDELL</t>
  </si>
  <si>
    <t>LINDELL,MARABELLE</t>
  </si>
  <si>
    <t>050350250</t>
  </si>
  <si>
    <t>ROBBIN CELANDER ETAL</t>
  </si>
  <si>
    <t>CELANDER,ROBBIN ETAL</t>
  </si>
  <si>
    <t>050350300</t>
  </si>
  <si>
    <t>MARLIN GRATZ ETAL</t>
  </si>
  <si>
    <t>%AMY &amp; DARWIN HALL/GRATZ FARM</t>
  </si>
  <si>
    <t>GRATZ,MARLIN ETAL</t>
  </si>
  <si>
    <t>050350350</t>
  </si>
  <si>
    <t>NORMAN A &amp; VIOLET GRATZ</t>
  </si>
  <si>
    <t>GRATZ,NORMAN A &amp; VIOLET</t>
  </si>
  <si>
    <t>050350400</t>
  </si>
  <si>
    <t>KENNETH L &amp; D J STEUBER</t>
  </si>
  <si>
    <t>STEUBER,KENNETH L &amp; D J</t>
  </si>
  <si>
    <t>050350450</t>
  </si>
  <si>
    <t>050360100</t>
  </si>
  <si>
    <t>MARABELLE LINDELL ETAL</t>
  </si>
  <si>
    <t>LINDELL,MARABELLE ETAL</t>
  </si>
  <si>
    <t>050360150</t>
  </si>
  <si>
    <t>050360200</t>
  </si>
  <si>
    <t>050360210</t>
  </si>
  <si>
    <t>050360220</t>
  </si>
  <si>
    <t>050360300</t>
  </si>
  <si>
    <t>BETH J B NEIST REV TRUST</t>
  </si>
  <si>
    <t>% ROGER L NEIST TTEE</t>
  </si>
  <si>
    <t>NEIST,BETH J B</t>
  </si>
  <si>
    <t>050360600</t>
  </si>
  <si>
    <t>THOMAS J &amp; KIMBERLY K GARRY</t>
  </si>
  <si>
    <t>GARRY,THOMAS J &amp; KIMBERLY K</t>
  </si>
  <si>
    <t>050360700</t>
  </si>
  <si>
    <t>WILLIAM D &amp; WILLIAM C CORDT</t>
  </si>
  <si>
    <t>CORDT,WILLIAM D &amp; WILLIAM C</t>
  </si>
  <si>
    <t>050360800</t>
  </si>
  <si>
    <t>056000010</t>
  </si>
  <si>
    <t>056000020</t>
  </si>
  <si>
    <t>JON M &amp; KATHRYN L BALCOM</t>
  </si>
  <si>
    <t>BALCOM,JON M &amp; KATHRYN L</t>
  </si>
  <si>
    <t>056000021</t>
  </si>
  <si>
    <t>056000022</t>
  </si>
  <si>
    <t>056000023</t>
  </si>
  <si>
    <t>CRAIG C WALTERS</t>
  </si>
  <si>
    <t>WALTERS,CRAIG C</t>
  </si>
  <si>
    <t>056000024</t>
  </si>
  <si>
    <t>CHERYL A ROWAN</t>
  </si>
  <si>
    <t>ROWAN,CHERYL A</t>
  </si>
  <si>
    <t>056000025</t>
  </si>
  <si>
    <t>056000026</t>
  </si>
  <si>
    <t>TIMOTHY C MEYER &amp;</t>
  </si>
  <si>
    <t>LORI J HUNTER</t>
  </si>
  <si>
    <t>MEYER,TIMOTHY C &amp; LORI HUNTER</t>
  </si>
  <si>
    <t>056000030</t>
  </si>
  <si>
    <t>059970020</t>
  </si>
  <si>
    <t>UNION PACIFIC RAILROAD CO</t>
  </si>
  <si>
    <t>PROPERTY TAX</t>
  </si>
  <si>
    <t>059990430</t>
  </si>
  <si>
    <t>BUTLER FARMS INC</t>
  </si>
  <si>
    <t>% MIKE BUTLER</t>
  </si>
  <si>
    <t>KEVIN R &amp; GLORIA J TRAHMS</t>
  </si>
  <si>
    <t>TRAHMS,KEVIN R &amp; GLORIA J</t>
  </si>
  <si>
    <t>LEORA L CALHOUN &amp;</t>
  </si>
  <si>
    <t>HAZEL K MCCRURY REV LIVING TST</t>
  </si>
  <si>
    <t>CALHOUN,LEORA L</t>
  </si>
  <si>
    <t>JACOB ROBERTSON</t>
  </si>
  <si>
    <t>ROBERTSON,JACOB</t>
  </si>
  <si>
    <t>MARYANN R MCCLAIN LE ETAL</t>
  </si>
  <si>
    <t>MCCLAIN,MARYANN R</t>
  </si>
  <si>
    <t>LAVINA BALLARD HINERMAN</t>
  </si>
  <si>
    <t>HINERMAN,LAVINA BALLARD</t>
  </si>
  <si>
    <t>MARIE OLSON</t>
  </si>
  <si>
    <t>OLSON,MARIE</t>
  </si>
  <si>
    <t>DUANE D &amp; LYNDA MEYER</t>
  </si>
  <si>
    <t>MEYER,DUANE D &amp; LYNDA</t>
  </si>
  <si>
    <t>CATHERINE JOBE</t>
  </si>
  <si>
    <t>JOBE,CATHERINE</t>
  </si>
  <si>
    <t>LYNDA MEYER</t>
  </si>
  <si>
    <t>MEYER,LYNDA</t>
  </si>
  <si>
    <t>JASON W &amp; DONNA D MEYER</t>
  </si>
  <si>
    <t>MEYER,JASON W &amp; DONNA D</t>
  </si>
  <si>
    <t>LUELLA SCHOFIELD</t>
  </si>
  <si>
    <t>SCHOFIELD,LUELLA</t>
  </si>
  <si>
    <t>MICHAEL DEAN SALIC JR</t>
  </si>
  <si>
    <t>SALIC,MICHAEL DEAN JR</t>
  </si>
  <si>
    <t>DWIGHT &amp; DEDRA HERVEY</t>
  </si>
  <si>
    <t>HERVEY,DWIGHT &amp; DEDRA</t>
  </si>
  <si>
    <t>RES DUPLEX/TRIPLEX</t>
  </si>
  <si>
    <t>DEBRA V CICHANSKI</t>
  </si>
  <si>
    <t>CICHANSKI,DEBRA V</t>
  </si>
  <si>
    <t>MICHAEL D &amp; PATTI A SALIC</t>
  </si>
  <si>
    <t>SALIC,MICHAEL D &amp; PATTI A</t>
  </si>
  <si>
    <t>DAVID W BATES REV LIVING TST &amp;</t>
  </si>
  <si>
    <t>TRUDY BATES REV LIVING TRUST</t>
  </si>
  <si>
    <t>BATES,DAVID W</t>
  </si>
  <si>
    <t>JOAN ADAMS</t>
  </si>
  <si>
    <t>ADAMS,JOAN</t>
  </si>
  <si>
    <t>LUCINDA WINCH</t>
  </si>
  <si>
    <t>WINCH,LUCINDA</t>
  </si>
  <si>
    <t>RONALD WINCH</t>
  </si>
  <si>
    <t>WINCH,RONALD</t>
  </si>
  <si>
    <t>ALICIA SALIC-LEECK ETAL</t>
  </si>
  <si>
    <t>% LAWRENCE SALIC</t>
  </si>
  <si>
    <t>SALIC-LEECK,ALICIA</t>
  </si>
  <si>
    <t>ROGER W JONES</t>
  </si>
  <si>
    <t>JONES,ROGER W</t>
  </si>
  <si>
    <t>LUVERNA H BOLER ETAL</t>
  </si>
  <si>
    <t>BOLER,LUVERNA H (LE) ET AL</t>
  </si>
  <si>
    <t>NASHVILLE TOWNSHIP TOWN HALL</t>
  </si>
  <si>
    <t>% MARY TOMLINSON</t>
  </si>
  <si>
    <t>NASHVILLE TOWNSHIP</t>
  </si>
  <si>
    <t>LLOYD &amp; CAROLYN BAUMAN AND</t>
  </si>
  <si>
    <t>DAVID AND KRISTIN BURK</t>
  </si>
  <si>
    <t>BAUMAN,LLOYD &amp; CAROLYN &amp;</t>
  </si>
  <si>
    <t>EVELYN C BURK ET AL</t>
  </si>
  <si>
    <t>BURK,EVELYN C (LE) ET AL</t>
  </si>
  <si>
    <t>KERRY E &amp; LISA L KRENZ</t>
  </si>
  <si>
    <t>KRENZ,KERRY E &amp; LISA L</t>
  </si>
  <si>
    <t>EILEEN FOWLER</t>
  </si>
  <si>
    <t>%DUANE A FOWLER</t>
  </si>
  <si>
    <t>FOWLER,EILEEN</t>
  </si>
  <si>
    <t>STEVEN C &amp; MARILYN J FAUSCH</t>
  </si>
  <si>
    <t>FAUSCH,STEVEN C &amp; MARILYN J</t>
  </si>
  <si>
    <t>DUANE D MEYER (LE)</t>
  </si>
  <si>
    <t>MEYER,DUANE D</t>
  </si>
  <si>
    <t>HENRY J SCHULTZ INC</t>
  </si>
  <si>
    <t>% JANET TYRRELL</t>
  </si>
  <si>
    <t>SCHULTZ,HENRY J</t>
  </si>
  <si>
    <t>RONALD L KINNEY</t>
  </si>
  <si>
    <t>KINNEY,RONALD L</t>
  </si>
  <si>
    <t>LAWRENCE J &amp; MICHAEL D SALIC</t>
  </si>
  <si>
    <t>%LAWRENCE SALIC</t>
  </si>
  <si>
    <t>SALIC,LAWRENCE J &amp; MICHAEL D</t>
  </si>
  <si>
    <t>THOMAS &amp; JUDY STALOCH</t>
  </si>
  <si>
    <t>STALOCH,THOMAS &amp; JUDY</t>
  </si>
  <si>
    <t>STALOCH FAMILY TRUST</t>
  </si>
  <si>
    <t>% JAMES M &amp; VICTORIA L STALOCH</t>
  </si>
  <si>
    <t>MICHAEL L RICHISON</t>
  </si>
  <si>
    <t>RICHISON,MICHAEL L</t>
  </si>
  <si>
    <t>MICHAEL L &amp; C J RICHISON</t>
  </si>
  <si>
    <t>RICHISON,MICHAEL L &amp; C J</t>
  </si>
  <si>
    <t>JANET S SCHONROCK ETAL</t>
  </si>
  <si>
    <t>SCHONROCK,JANET S</t>
  </si>
  <si>
    <t>KENNETH &amp; DIANE RITTER</t>
  </si>
  <si>
    <t>RITTER,KENNETH &amp; DIANE</t>
  </si>
  <si>
    <t>ROGER M &amp; MARCELLA J SHUMSKI</t>
  </si>
  <si>
    <t>SHUMSKI,ROGER M &amp; MARCELLA J</t>
  </si>
  <si>
    <t>ROBERT ROY BURK</t>
  </si>
  <si>
    <t>BURK,ROBERT ROY</t>
  </si>
  <si>
    <t>DONALD NIENHAUS</t>
  </si>
  <si>
    <t>NIENHAUS,DONALD</t>
  </si>
  <si>
    <t>MARY ANN NIENHAUS ETAL</t>
  </si>
  <si>
    <t>NIENHAUS,MARY ANN ETAL</t>
  </si>
  <si>
    <t>CAESAR J LARSON</t>
  </si>
  <si>
    <t>LARSON,CAESAR J</t>
  </si>
  <si>
    <t>J F BUTLER TST CRT 4/21/04 UND</t>
  </si>
  <si>
    <t>ART 5 &amp; LEONORA BUTLER</t>
  </si>
  <si>
    <t>JOHN F BUTLER TRST CREATED 4/2</t>
  </si>
  <si>
    <t>EUGENE &amp; SANDRA K GRONSETH</t>
  </si>
  <si>
    <t>GRONSETH,EUGENE &amp; SANDRA K</t>
  </si>
  <si>
    <t>NASHVILLE TOWNSHIP LLP</t>
  </si>
  <si>
    <t>% RONALD W BRESSLER</t>
  </si>
  <si>
    <t>FAIR PLAIN FARMS INC</t>
  </si>
  <si>
    <t>% PROTEIN SOURCES</t>
  </si>
  <si>
    <t>MARY ANN TOLAND</t>
  </si>
  <si>
    <t>TOLAND,MARY ANN</t>
  </si>
  <si>
    <t>ROBERT W &amp; MADGE E TOLAND</t>
  </si>
  <si>
    <t>TOLAND,ROBERT W &amp; MADGE E</t>
  </si>
  <si>
    <t>MICHAEL DOOLITTLE ETAL</t>
  </si>
  <si>
    <t>DOOLITTLE,MICHAEL ETAL</t>
  </si>
  <si>
    <t>MICHAEL L DOOLITTLE</t>
  </si>
  <si>
    <t>DOOLITTLE,MICHAEL L</t>
  </si>
  <si>
    <t>NEWTON P TOLAND</t>
  </si>
  <si>
    <t>TOLAND,NEWTON P</t>
  </si>
  <si>
    <t>KATHLEEN WILLIAMS (CORDT)</t>
  </si>
  <si>
    <t>CORDT,KATHLEEN</t>
  </si>
  <si>
    <t>RONALD W BRESSLER ET AL</t>
  </si>
  <si>
    <t>BRESSLER,RONALD</t>
  </si>
  <si>
    <t>LORI ANN FOSTER &amp; SCOTT FOSTER</t>
  </si>
  <si>
    <t>FOSTER,LORI ANN FOSTER &amp; SCOTT</t>
  </si>
  <si>
    <t>ARLENE GRONSETH (LE) ETAL</t>
  </si>
  <si>
    <t>GRONSETH,ARLENE</t>
  </si>
  <si>
    <t>SADD FAMILY TRUST</t>
  </si>
  <si>
    <t>% MILTON F SADD ET AL TRUSTEES</t>
  </si>
  <si>
    <t>MICHAEL &amp; CONNIE RICHISON &amp;</t>
  </si>
  <si>
    <t>RICHISON,MICHAEL &amp; CONNIE</t>
  </si>
  <si>
    <t>HAROLD H &amp; BEVERLY J GRABOUSKI</t>
  </si>
  <si>
    <t>GRABOUSKI,HAROLD H &amp; BEVERLY J</t>
  </si>
  <si>
    <t>MATTHEW A JOHNSON</t>
  </si>
  <si>
    <t>JOHNSON,MATTHEW A</t>
  </si>
  <si>
    <t>LU ANN RITTER OWEN</t>
  </si>
  <si>
    <t>OWEN,LU ANN RITTER</t>
  </si>
  <si>
    <t>SHELDON C &amp; INGRID E WARMKA</t>
  </si>
  <si>
    <t>WARMKA,SHELDON C &amp; INGRID E</t>
  </si>
  <si>
    <t>ROBERT E HILL RESIDUAL TRUST</t>
  </si>
  <si>
    <t>% MARJORIE HILL TRUSTEE</t>
  </si>
  <si>
    <t>HILL,ROBERT E</t>
  </si>
  <si>
    <t>DAVID HILL &amp; DOUGLAS HILL</t>
  </si>
  <si>
    <t>HILL,DAVID HILL &amp; DOUGLAS</t>
  </si>
  <si>
    <t>ARLENE GRONSETH ETAL</t>
  </si>
  <si>
    <t>JAMES L JOHNSON</t>
  </si>
  <si>
    <t>JOHNSON,JAMES L</t>
  </si>
  <si>
    <t>RONNIE L GRONSETH LIVING TRUST</t>
  </si>
  <si>
    <t>RONNIE &amp; JANICE GRONSETH TTS</t>
  </si>
  <si>
    <t>GRONSETH,RONNIE L</t>
  </si>
  <si>
    <t>EDWARD SANDERS III ET AL</t>
  </si>
  <si>
    <t>SANDERS,EDWARD III ET AL</t>
  </si>
  <si>
    <t>DIANE RITTER</t>
  </si>
  <si>
    <t>RITTER,DIANE</t>
  </si>
  <si>
    <t>AMY JO PORTER</t>
  </si>
  <si>
    <t>PORTER,AMY JO</t>
  </si>
  <si>
    <t>WILLIAM N &amp; DEBRA K FRITZ</t>
  </si>
  <si>
    <t>FRITZ,WILLIAM N &amp; DEBRA K</t>
  </si>
  <si>
    <t>CORY M &amp; NICHOLE M LEWIS</t>
  </si>
  <si>
    <t>LEWIS,CORY M &amp; NICHOLE M</t>
  </si>
  <si>
    <t>PRISCILLA L LIEN REV TRUST</t>
  </si>
  <si>
    <t>LIEN,PRISCILLA L</t>
  </si>
  <si>
    <t>E E ZEMKE REVOCABLE TRUST</t>
  </si>
  <si>
    <t>%FARMERS NATIONAL CO FARM16433</t>
  </si>
  <si>
    <t>ZEMKE,ERHART E</t>
  </si>
  <si>
    <t>ROGER D &amp; D D SCHWAB</t>
  </si>
  <si>
    <t>SCHWAB,ROGER D &amp; D D</t>
  </si>
  <si>
    <t>JOHN P &amp; SUSAN E TOOTHAKER</t>
  </si>
  <si>
    <t>TOOTHAKER,JOHN P &amp; SUSAN E</t>
  </si>
  <si>
    <t>RONALD &amp; MARCIA CLAY</t>
  </si>
  <si>
    <t>CLAY,RONALD &amp; MARCIA</t>
  </si>
  <si>
    <t>THOMAS R TOMLINSON</t>
  </si>
  <si>
    <t>TOMLINSON,THOMAS R</t>
  </si>
  <si>
    <t>ERNEST E JR &amp; VIRGINIA SALIC</t>
  </si>
  <si>
    <t>SALIC,ERNEST E JR &amp; VIRGINIA</t>
  </si>
  <si>
    <t>SANDERS FARMS</t>
  </si>
  <si>
    <t>DAVID W BATES REVOC LIV TRUST</t>
  </si>
  <si>
    <t>% DAVID W &amp; TRUDY BATES</t>
  </si>
  <si>
    <t>DAVID W &amp; TRUDY S BATES</t>
  </si>
  <si>
    <t>BATES,DAVID W &amp; TRUDY S</t>
  </si>
  <si>
    <t>LOUISE M BATES IRREV TRUST</t>
  </si>
  <si>
    <t>% DAVE BATES</t>
  </si>
  <si>
    <t>BATES,LOUISE M</t>
  </si>
  <si>
    <t>CONNIE &amp; KENT LEWIS</t>
  </si>
  <si>
    <t>LEWIS,CONNIE &amp; KENT</t>
  </si>
  <si>
    <t>RAY DAVISON ETAL</t>
  </si>
  <si>
    <t>DAVISON,RAY (LE) ET AL</t>
  </si>
  <si>
    <t>MICHAEL D BATES</t>
  </si>
  <si>
    <t>BATES,MICHAEL D</t>
  </si>
  <si>
    <t>KERRY E KRENZ</t>
  </si>
  <si>
    <t>% MR &amp; MRS DAROLD KRENZ</t>
  </si>
  <si>
    <t>KRENZ,KERRY E</t>
  </si>
  <si>
    <t>JOHN M &amp; CHARLOTTE K MALO</t>
  </si>
  <si>
    <t>MALO,JOHN M &amp; CHARLOTTE K</t>
  </si>
  <si>
    <t>DAVID A &amp; MARY ELLEN MALO</t>
  </si>
  <si>
    <t>MALO,DAVID A &amp; MARY ELLEN</t>
  </si>
  <si>
    <t>CONNIE M &amp; BETTY L LEWIS</t>
  </si>
  <si>
    <t>LEWIS,CONNIE M &amp; BETTY L</t>
  </si>
  <si>
    <t>KENT LEWIS</t>
  </si>
  <si>
    <t>LEWIS,KENT</t>
  </si>
  <si>
    <t>ROXANNA  L BRUMMOND</t>
  </si>
  <si>
    <t>BRUMMOND,ROXANNA L</t>
  </si>
  <si>
    <t>WILLIAM L &amp; DOROTHY A BURK</t>
  </si>
  <si>
    <t>BURK,WILLIAM L &amp; DOROTHY A</t>
  </si>
  <si>
    <t>RANDY POULSON</t>
  </si>
  <si>
    <t>POULSON,RANDY</t>
  </si>
  <si>
    <t>JORDAN &amp; JENNIFER LUHMANN</t>
  </si>
  <si>
    <t>LUHMANN,JORDAN &amp; JENNIFER</t>
  </si>
  <si>
    <t>BLAKE DAVID &amp; NIKI LYNN LEWIS</t>
  </si>
  <si>
    <t>LEWIS,BLAKE DAVID &amp; NIKI LYNN</t>
  </si>
  <si>
    <t>CHRISTENSEN FAMILY FARMS INC</t>
  </si>
  <si>
    <t>ROBERT LEWIS</t>
  </si>
  <si>
    <t>LEWIS,ROBERT</t>
  </si>
  <si>
    <t>ROGER L MCKAY</t>
  </si>
  <si>
    <t>MCKAY,ROGER L</t>
  </si>
  <si>
    <t>KENNETH R KRUEGER</t>
  </si>
  <si>
    <t>KRUEGER,KENNETH R</t>
  </si>
  <si>
    <t>WOLTER BROTHERS</t>
  </si>
  <si>
    <t>RICHARD LOBB</t>
  </si>
  <si>
    <t>LOBB,RICHARD</t>
  </si>
  <si>
    <t>E E &amp; R L GRONSETH LIVING TST</t>
  </si>
  <si>
    <t>GRONSETH,E E &amp; R L</t>
  </si>
  <si>
    <t>CAROL PIERCE &amp; RANDY MAPSON</t>
  </si>
  <si>
    <t>MAPSON,RANDY</t>
  </si>
  <si>
    <t>RICHARD EARL ADAMS</t>
  </si>
  <si>
    <t>ADAMS,RICHARD EARL</t>
  </si>
  <si>
    <t>KENNETH RITTER</t>
  </si>
  <si>
    <t>RITTER,KENNETH</t>
  </si>
  <si>
    <t>KELLY &amp; MONA HYLAND</t>
  </si>
  <si>
    <t>HYLAND,KELLY &amp; MONA</t>
  </si>
  <si>
    <t>HUBER EXEMPTION TRUST</t>
  </si>
  <si>
    <t>% SHARON M HUBER, TRUSTEE</t>
  </si>
  <si>
    <t>ROBERT K MOORE CREDIT TRUST</t>
  </si>
  <si>
    <t>% CAROL M MOORE</t>
  </si>
  <si>
    <t>MOORE,ROBERT</t>
  </si>
  <si>
    <t>BROCKMANN,BRUCE</t>
  </si>
  <si>
    <t>MARION A MUIR FAMILY TRUST</t>
  </si>
  <si>
    <t>% KIM M GARLETZ, PERS. REP</t>
  </si>
  <si>
    <t>MUIR,MARION A</t>
  </si>
  <si>
    <t>COLLEEN BRESSLER (LE) ETAL</t>
  </si>
  <si>
    <t>BRESSLER,COLLEEN</t>
  </si>
  <si>
    <t>CHOICE CONNECTION LLP</t>
  </si>
  <si>
    <t>JANET GRABOUSKI</t>
  </si>
  <si>
    <t>GRABOUSKI,JANET</t>
  </si>
  <si>
    <t>RONALD LEE CRAVEN</t>
  </si>
  <si>
    <t>CRAVEN,RONALD LEE</t>
  </si>
  <si>
    <t>RUTH A &amp; JAMES B MORRIS</t>
  </si>
  <si>
    <t>MORRIS,RUTH A &amp; JAMES B</t>
  </si>
  <si>
    <t>MERLIN R KESSELRING REV TST</t>
  </si>
  <si>
    <t>% MERLIN R &amp; R G KESSELRING TT</t>
  </si>
  <si>
    <t>KESSELRING,MERLIN R</t>
  </si>
  <si>
    <t>LAURA A HILLMAN &amp; P A CRISE</t>
  </si>
  <si>
    <t>% STEWART SMITH</t>
  </si>
  <si>
    <t>HILLMAN,LAURA A &amp; P A CRISE</t>
  </si>
  <si>
    <t>JAMES M OLTMAN REVOC TRUST</t>
  </si>
  <si>
    <t>OLTMAN,JAMES M</t>
  </si>
  <si>
    <t>JANET ZIMMERMAN FAMILY TRUST</t>
  </si>
  <si>
    <t>% KIM JANSEN</t>
  </si>
  <si>
    <t>ZIMMERMAN,JANET</t>
  </si>
  <si>
    <t>ROBERT T &amp; MELISSA M GARRY &amp;</t>
  </si>
  <si>
    <t>JOHN A GARRY</t>
  </si>
  <si>
    <t>GARRY,ROBERT T &amp; MELISSA M</t>
  </si>
  <si>
    <t>ROBERT &amp; MELISSA GARRY</t>
  </si>
  <si>
    <t>GARRY,ROBERT &amp; MELISSA</t>
  </si>
  <si>
    <t>ANDERSON REV TRUST AGREEMENT</t>
  </si>
  <si>
    <t>% ROGER A &amp; JOYCE A ANDERSON</t>
  </si>
  <si>
    <t>ANDERSON,ROGER A &amp; JOYCE A</t>
  </si>
  <si>
    <t>STEVEN R SHUMSKI</t>
  </si>
  <si>
    <t>SHUMSKI,STEVEN R</t>
  </si>
  <si>
    <t>GLENNDON R &amp; DEBRA K MCCONNELL</t>
  </si>
  <si>
    <t>MCCONNELL,GLENNDON R &amp; DEBRA K</t>
  </si>
  <si>
    <t>DAVID L &amp; MARILYN MATHIASON</t>
  </si>
  <si>
    <t>MATHIASON,DAVID L &amp; MARILYN</t>
  </si>
  <si>
    <t>JUANITA L CEGELSKE (LE) ETAL</t>
  </si>
  <si>
    <t>CEGELSKE,JUANITA L (LE) ETAL</t>
  </si>
  <si>
    <t>DOROTHY A DOUGHERTY REV TRUST</t>
  </si>
  <si>
    <t>% COLIN E DOUGHERTY</t>
  </si>
  <si>
    <t>DOUGHERTY,DOROTHY A</t>
  </si>
  <si>
    <t>DENNIS PHILIPP</t>
  </si>
  <si>
    <t>PHILIPP,DENNIS</t>
  </si>
  <si>
    <t>DENNIS D PHILIPP</t>
  </si>
  <si>
    <t>PHILIPP,DENNIS D</t>
  </si>
  <si>
    <t>NEIL &amp; CRYSTAL HANSON</t>
  </si>
  <si>
    <t>HANSON,NEIL &amp; CRYSTAL</t>
  </si>
  <si>
    <t>GARY E HANSON ETAL</t>
  </si>
  <si>
    <t>HANSON,GARY E</t>
  </si>
  <si>
    <t>MARC &amp; KATIE HANSON</t>
  </si>
  <si>
    <t>HANSON,MARC &amp; KATIE</t>
  </si>
  <si>
    <t>LOUIS MADAY LIFE ESTATE ETAL</t>
  </si>
  <si>
    <t>MADAY,LOUIS LIFE ESTATE ETAL</t>
  </si>
  <si>
    <t>MARK &amp; PATRICIA D CRISSINGER</t>
  </si>
  <si>
    <t>CRISSINGER,MARK &amp; PATRICIA D</t>
  </si>
  <si>
    <t>PATRICIA D CRISSINGER</t>
  </si>
  <si>
    <t>CRISSINGER,PATRICIA D</t>
  </si>
  <si>
    <t>JOSHUA P THATE</t>
  </si>
  <si>
    <t>THATE,JOSHUA P</t>
  </si>
  <si>
    <t>RONALD W &amp; PAMELA CASEY</t>
  </si>
  <si>
    <t>CASEY,RONALD W &amp; PAMELA</t>
  </si>
  <si>
    <t>GARY E HANSON</t>
  </si>
  <si>
    <t>JUDITH BALCOM LE ETAL</t>
  </si>
  <si>
    <t>BALCOM,JUDITH</t>
  </si>
  <si>
    <t>ROBERT LEET</t>
  </si>
  <si>
    <t>LEET,ROBERT</t>
  </si>
  <si>
    <t>TRAVIS &amp; ANGELA DEBOER(BECKER)</t>
  </si>
  <si>
    <t>DEBOER,TRAVIS &amp; ANGELA(BECKER)</t>
  </si>
  <si>
    <t>ANGUS ACRES LLLP</t>
  </si>
  <si>
    <t>ATTN ALYN ANGUS</t>
  </si>
  <si>
    <t>FLYING GOOSE CAMPGROUND LLC</t>
  </si>
  <si>
    <t>% GARY &amp; LINDA HANSON</t>
  </si>
  <si>
    <t>ATTN  TAX SPECIALIST</t>
  </si>
  <si>
    <t>LAURIE LORING &amp; ELLEN NEUBAUER</t>
  </si>
  <si>
    <t>LORING,LAURIE &amp; ELLEN NEUBAUER</t>
  </si>
  <si>
    <t>TORY JON GUSTAFSON</t>
  </si>
  <si>
    <t>GUSTAFSON,TORY JON</t>
  </si>
  <si>
    <t>CAMPE FAMILY TRUST B</t>
  </si>
  <si>
    <t>% RHONDA R PETROWIAK</t>
  </si>
  <si>
    <t>KEVIN E &amp; VICTORIA M THATE</t>
  </si>
  <si>
    <t>THATE,KEVIN E &amp; VICTORIA M</t>
  </si>
  <si>
    <t>DOUGLAS GERHARDT</t>
  </si>
  <si>
    <t>GERHARDT,DOUGLAS</t>
  </si>
  <si>
    <t>RUSSELL L MILEHAM</t>
  </si>
  <si>
    <t>MILEHAM,RUSSELL L</t>
  </si>
  <si>
    <t>JOHN JEFFRIES</t>
  </si>
  <si>
    <t>JEFFRIES,JOHN</t>
  </si>
  <si>
    <t>MICHAEL N &amp; J K BLEESS</t>
  </si>
  <si>
    <t>BLEESS,MICHAEL N &amp; J K</t>
  </si>
  <si>
    <t>JANICE M JENSEN</t>
  </si>
  <si>
    <t>JENSEN,JANICE M</t>
  </si>
  <si>
    <t>LOUIS J &amp; AMY M MADAY AND</t>
  </si>
  <si>
    <t>DARREN J AND TEVI J MADAY</t>
  </si>
  <si>
    <t>MADAY,LOUIS J &amp; AMY M &amp;</t>
  </si>
  <si>
    <t>DONALD &amp; JANELL PALMER</t>
  </si>
  <si>
    <t>PALMER,DONALD &amp; JANELL</t>
  </si>
  <si>
    <t>MARK ALLEN SHUMSKI</t>
  </si>
  <si>
    <t>SHUMSKI,MARK ALLEN</t>
  </si>
  <si>
    <t>OLIVER GARLICK</t>
  </si>
  <si>
    <t>GARLICK,OLIVER</t>
  </si>
  <si>
    <t>FRETTY FAMILY PROPERTIES LLC</t>
  </si>
  <si>
    <t>C/O JAKES AUTO SALES</t>
  </si>
  <si>
    <t>KORY T &amp; SHARI L HINES</t>
  </si>
  <si>
    <t>HINES,KORY T &amp; SHARI L</t>
  </si>
  <si>
    <t>CROPMATE COMPANY</t>
  </si>
  <si>
    <t>% UAP DISTRIBUTION INC</t>
  </si>
  <si>
    <t>ELLEN SANDERS &amp; VIOLET MANTHEI</t>
  </si>
  <si>
    <t>% VIOLET A MANTHEI</t>
  </si>
  <si>
    <t>SANDERS,ELLEN &amp; VIOLET MANTHEI</t>
  </si>
  <si>
    <t>BRAD B &amp; JULIE A WELLS</t>
  </si>
  <si>
    <t>WELLS,BRAD B &amp; JULIE A</t>
  </si>
  <si>
    <t>THEODORE F &amp; L M  FISHER</t>
  </si>
  <si>
    <t>FISHER,THEODORE F &amp; L M</t>
  </si>
  <si>
    <t>LESLIE LEWIS &amp;</t>
  </si>
  <si>
    <t>RYAN DONOHUE</t>
  </si>
  <si>
    <t>LEWIS,LESLIE</t>
  </si>
  <si>
    <t>JOHN JORDAHL &amp; SHIRLEY COOMBES</t>
  </si>
  <si>
    <t>JORDAHL,JOHN &amp; SHIRLEY COOMBES</t>
  </si>
  <si>
    <t>HAROLD R &amp; SANDRA L COOPER</t>
  </si>
  <si>
    <t>COOPER,HAROLD R &amp; SANDRA L</t>
  </si>
  <si>
    <t>JON M BALCOM</t>
  </si>
  <si>
    <t>BALCOM,JON M</t>
  </si>
  <si>
    <t>DULAS FAMILY TRUST AGREEMENT</t>
  </si>
  <si>
    <t>CHARLES E KOESTLER</t>
  </si>
  <si>
    <t>KOESTLER,CHARLES E</t>
  </si>
  <si>
    <t>THEODORE A &amp; JACQUELINE FISHER</t>
  </si>
  <si>
    <t>FISHER,THEODORE A &amp; JACQUELINE</t>
  </si>
  <si>
    <t>SUSAN WANNARKA ET AL</t>
  </si>
  <si>
    <t>WANNARKA,SUSAN</t>
  </si>
  <si>
    <t>JUSTIN &amp; ANGELA DEBOER</t>
  </si>
  <si>
    <t>DEBOER,JUSTIN &amp; ANGELA</t>
  </si>
  <si>
    <t>GARRY,JOHN A</t>
  </si>
  <si>
    <t>THOMAS A SULLIVAN LE ETAL</t>
  </si>
  <si>
    <t>SULLIVAN,THOMAS A</t>
  </si>
  <si>
    <t>ROSE MARY CEGELSKE LE ET AL</t>
  </si>
  <si>
    <t>CEGELSKE,ROSE MARY</t>
  </si>
  <si>
    <t>RENEE A MATHIASON</t>
  </si>
  <si>
    <t>MATHIASON,RENEE A</t>
  </si>
  <si>
    <t>NANCY M WARNER</t>
  </si>
  <si>
    <t>WARNER,NANCY M</t>
  </si>
  <si>
    <t>FLOYD E KESSELRING</t>
  </si>
  <si>
    <t>KESSELRING,FLOYD E</t>
  </si>
  <si>
    <t>FLOYD E KESSELRING TEST TRUST</t>
  </si>
  <si>
    <t>% ROBERT E KESSELRING TRUSTEE</t>
  </si>
  <si>
    <t>JOHN &amp; KATHLEEN GARRY</t>
  </si>
  <si>
    <t>GARRY,JOHN &amp; KATHLEEN</t>
  </si>
  <si>
    <t>RICHARD &amp; JOANNE M MADAY</t>
  </si>
  <si>
    <t>MADAY,RICHARD &amp; JOANNE M</t>
  </si>
  <si>
    <t>ROBERT L MADAY</t>
  </si>
  <si>
    <t>MADAY,ROBERT L</t>
  </si>
  <si>
    <t>THOMAS &amp; LORNA CODERRE REV LIV</t>
  </si>
  <si>
    <t>C/O LORNA CODERRE</t>
  </si>
  <si>
    <t>CODERRE,THOMAS &amp; L REV LIV TST</t>
  </si>
  <si>
    <t>LOUIS M MADAY</t>
  </si>
  <si>
    <t>MADAY,LOUIS M</t>
  </si>
  <si>
    <t>ROBERT B KUIKEN TRUST ETAL</t>
  </si>
  <si>
    <t>% MARY JANE KUIKEN STORMO</t>
  </si>
  <si>
    <t>KUIKEN,ROBERT B</t>
  </si>
  <si>
    <t>ROBERT B KUIKEN TST &amp; MJKS TST</t>
  </si>
  <si>
    <t>% MARY JANE KUIKEN STORMO TTEE</t>
  </si>
  <si>
    <t>HELEN J VANDERPLOEG</t>
  </si>
  <si>
    <t>% ANN VOLLBRECHT</t>
  </si>
  <si>
    <t>VANDERPLOEG,HELEN J</t>
  </si>
  <si>
    <t>JEFFREY C &amp; MERRY L LEWIS</t>
  </si>
  <si>
    <t>LEWIS,JEFFREY C &amp; MERRY L</t>
  </si>
  <si>
    <t>DARREN L &amp; KIMBERLY K HAGEDORN</t>
  </si>
  <si>
    <t>HAGEDORN,DARREN L &amp; KIMBERLY K</t>
  </si>
  <si>
    <t>DALE G GOERNDT ETAL</t>
  </si>
  <si>
    <t>GOERNDT,DALE G</t>
  </si>
  <si>
    <t>COUNTY LINE NURSERY INC</t>
  </si>
  <si>
    <t>DOROTHY M SCHEURING TRUST &amp;</t>
  </si>
  <si>
    <t>DANIEL GARRY</t>
  </si>
  <si>
    <t>SCHEURING,DOROTHY M TRUST &amp;</t>
  </si>
  <si>
    <t>ADAM STEUER</t>
  </si>
  <si>
    <t>STEUER,ADAM</t>
  </si>
  <si>
    <t>RONALD V GOERNDT ETAL</t>
  </si>
  <si>
    <t>GOERNDT,RONALD V</t>
  </si>
  <si>
    <t>TERRY P MURPHY ETAL</t>
  </si>
  <si>
    <t>MURPHY,TERRY P</t>
  </si>
  <si>
    <t>HELEN J GARRY ET AL</t>
  </si>
  <si>
    <t>GARRY,HELEN J (LE)ET AL</t>
  </si>
  <si>
    <t>HELEN J GARRY</t>
  </si>
  <si>
    <t>GARRY,HELEN J</t>
  </si>
  <si>
    <t>KENNETH GOERNDT</t>
  </si>
  <si>
    <t>GOERNDT,KENNETH</t>
  </si>
  <si>
    <t>LOUIS J MADAY ETAL</t>
  </si>
  <si>
    <t>MADAY,LOUIS J ETAL</t>
  </si>
  <si>
    <t>MADAY,LOUIS J ET AL</t>
  </si>
  <si>
    <t>MICHAEL JAMES CEGELSKE</t>
  </si>
  <si>
    <t>CEGELSKE,MICHAEL JAMES</t>
  </si>
  <si>
    <t>KEVIN THATE</t>
  </si>
  <si>
    <t>THATE,KEVIN</t>
  </si>
  <si>
    <t>JOHNATHAN &amp; HEATHER TAPLIN</t>
  </si>
  <si>
    <t>TAPLIN,JOHNATHAN &amp; HEATHER</t>
  </si>
  <si>
    <t>LILLIAN M WARNEMUNDE</t>
  </si>
  <si>
    <t>WARNEMUNDE,LILLIAN M</t>
  </si>
  <si>
    <t>LOUIS J &amp; AMY M MADAY</t>
  </si>
  <si>
    <t>MADAY,LOUIS J &amp; AMY M</t>
  </si>
  <si>
    <t>JAMES J CEGELSKE</t>
  </si>
  <si>
    <t>CEGELSKE,JAMES J</t>
  </si>
  <si>
    <t>THEODORE F FISHER</t>
  </si>
  <si>
    <t>FISHER,THEODORE F</t>
  </si>
  <si>
    <t>RAYMOND &amp; REBECCA BUCKMEIER</t>
  </si>
  <si>
    <t>BUCKMEIER,RAYMOND &amp; REBECCA</t>
  </si>
  <si>
    <t>JAY D &amp; MARY J BALCOM</t>
  </si>
  <si>
    <t>BALCOM,JAY D &amp; MARY J</t>
  </si>
  <si>
    <t>VERLE R LUNZ JR &amp;</t>
  </si>
  <si>
    <t>HARRIET K LUNZ</t>
  </si>
  <si>
    <t>LUNZ,VERLE R JR</t>
  </si>
  <si>
    <t>MARY ELLE RIGBY &amp;</t>
  </si>
  <si>
    <t>GREGG SMITHERMAN</t>
  </si>
  <si>
    <t>RIGBY,MARY ELLE</t>
  </si>
  <si>
    <t>DARRELL G TENNEY</t>
  </si>
  <si>
    <t>TENNEY,DARRELL G</t>
  </si>
  <si>
    <t>ROSE LAKE CEMETERY</t>
  </si>
  <si>
    <t>STEVEN E &amp; PAMELA SHEELEY</t>
  </si>
  <si>
    <t>SHEELEY,STEVEN E &amp; PAMELA</t>
  </si>
  <si>
    <t>JAMES A &amp; DONNA R HAND</t>
  </si>
  <si>
    <t>HAND,JAMES A &amp; DONNA R</t>
  </si>
  <si>
    <t>JASON GRATHWOHL</t>
  </si>
  <si>
    <t>GRATHWOHL,JASON</t>
  </si>
  <si>
    <t>DUWAYNE H &amp; DORIS THATE</t>
  </si>
  <si>
    <t>THATE,DUWAYNE H &amp; DORIS</t>
  </si>
  <si>
    <t>KRIS D THATE</t>
  </si>
  <si>
    <t>THATE,KRIS D</t>
  </si>
  <si>
    <t>EARL &amp; ALICE STRUSS IRREV TRST</t>
  </si>
  <si>
    <t>% EARL D &amp; ALICE STRUSS</t>
  </si>
  <si>
    <t>STRUSS,EARL &amp; ALICE</t>
  </si>
  <si>
    <t>RICKARD L GARLICK ETAL</t>
  </si>
  <si>
    <t>GARLICK,RICKARD L ETAL</t>
  </si>
  <si>
    <t>SHERRI GARLICK ROFORTH</t>
  </si>
  <si>
    <t>ROFORTH,SHERRI GARLICK</t>
  </si>
  <si>
    <t>BRYAN K &amp; JACQUELINE NOWICKI</t>
  </si>
  <si>
    <t>NOWICKI,BRYAN K &amp; JACQUELINE</t>
  </si>
  <si>
    <t>NANCY J THIEDE</t>
  </si>
  <si>
    <t>THIEDE,NANCY J</t>
  </si>
  <si>
    <t>BRUCE R JOHNSON</t>
  </si>
  <si>
    <t>JOHNSON,BRUCE R</t>
  </si>
  <si>
    <t>DARREL R &amp; TERRANCE LEIDING</t>
  </si>
  <si>
    <t>LEIDING,DARREL R &amp; TERRANCE</t>
  </si>
  <si>
    <t>ANNA STINE &amp;</t>
  </si>
  <si>
    <t>TRAVIS BERHOW</t>
  </si>
  <si>
    <t>STINE,ANNA &amp; TRAVIS BERHOW</t>
  </si>
  <si>
    <t>BEVERLY BLAZEJAK</t>
  </si>
  <si>
    <t>BLAZEJAK,BEVERLY</t>
  </si>
  <si>
    <t>RANDY GRATHWOHL</t>
  </si>
  <si>
    <t>GRATHWOHL,RANDY</t>
  </si>
  <si>
    <t>GARY W &amp; KATHRYN BARKE</t>
  </si>
  <si>
    <t>BARKE,GARY W &amp; KATHRYN</t>
  </si>
  <si>
    <t>DARREN J &amp; TEVI J MADAY</t>
  </si>
  <si>
    <t>MADAY,DARREN J &amp; TEVI J</t>
  </si>
  <si>
    <t>PLEASANT PRAIRIE TOWNSHIP</t>
  </si>
  <si>
    <t>TOWN HALL % GREG MURPHY</t>
  </si>
  <si>
    <t>MELINDA ELIZABETH WICKERT</t>
  </si>
  <si>
    <t>WICKERT,MELINDA ELIZABETH</t>
  </si>
  <si>
    <t>LOUIS J &amp; AMY MADAY &amp;</t>
  </si>
  <si>
    <t>MADAY,LOUIS J &amp; AMY &amp; DARREN &amp;</t>
  </si>
  <si>
    <t>ROGER &amp; GLORIA J MOORE</t>
  </si>
  <si>
    <t>MOORE,ROGER &amp; GLORIA J</t>
  </si>
  <si>
    <t>FAIRMONT TRAP CLUB INC</t>
  </si>
  <si>
    <t>ROBERT D GREEN</t>
  </si>
  <si>
    <t>% PATRICIA A BUHMANN</t>
  </si>
  <si>
    <t>GREEN,ROBERT D</t>
  </si>
  <si>
    <t>ROBERT D &amp; P A GREEN JR ETAL</t>
  </si>
  <si>
    <t>GREEN,ROBERT D &amp; P A ETAL</t>
  </si>
  <si>
    <t>THE GREEN FAMILY PARTNERSHIP</t>
  </si>
  <si>
    <t>ROBERT JR &amp; PATRICIA GREEN</t>
  </si>
  <si>
    <t>GREEN,ROBERT JR &amp; PATRICIA</t>
  </si>
  <si>
    <t>RANDY &amp; MARILYN GREEN</t>
  </si>
  <si>
    <t>GREEN,RANDY &amp; MARILYN</t>
  </si>
  <si>
    <t>SUSAN E WANNARKA</t>
  </si>
  <si>
    <t>WANNARKA,SUSAN E</t>
  </si>
  <si>
    <t>RICHARD &amp; DEBRA MURPHY</t>
  </si>
  <si>
    <t>MURPHY,RICHARD &amp; DEBRA</t>
  </si>
  <si>
    <t>JOHN MURPHY</t>
  </si>
  <si>
    <t>MURPHY,JOHN</t>
  </si>
  <si>
    <t>LILA JANCA &amp; LINDA SCOTT</t>
  </si>
  <si>
    <t>SCOTT,LINDA &amp; JANCA,LILA</t>
  </si>
  <si>
    <t>MARY ANN MURPHY</t>
  </si>
  <si>
    <t>MURPHY,MARY ANN</t>
  </si>
  <si>
    <t>TERRANCE P MURPHY</t>
  </si>
  <si>
    <t>MURPHY,TERRANCE P</t>
  </si>
  <si>
    <t>WALTER KROSCH</t>
  </si>
  <si>
    <t>KROSCH,WALTER</t>
  </si>
  <si>
    <t>DONNA LAWRENCE ETAL</t>
  </si>
  <si>
    <t>LAWRENCE,DONNA ETAL</t>
  </si>
  <si>
    <t>JAMES J WELCHLIN</t>
  </si>
  <si>
    <t>WELCHLIN,JAMES J</t>
  </si>
  <si>
    <t>WALTER K KROSCH &amp;</t>
  </si>
  <si>
    <t>CHARLOTTE A MATTI</t>
  </si>
  <si>
    <t>KROSCH,WALTER K</t>
  </si>
  <si>
    <t>ROGER MOORE</t>
  </si>
  <si>
    <t>MOORE,ROGER</t>
  </si>
  <si>
    <t>DANIEL R MOORE</t>
  </si>
  <si>
    <t>MOORE,DANIEL R</t>
  </si>
  <si>
    <t>WARREN A CARLSON RES TST ETAL</t>
  </si>
  <si>
    <t>CARLSON,WARREN A</t>
  </si>
  <si>
    <t>THOMAS &amp; J MADAY REV TSTS ETAL</t>
  </si>
  <si>
    <t>MADAY,THOMAS &amp; JEAN M</t>
  </si>
  <si>
    <t>DANIEL L KRUSE JR</t>
  </si>
  <si>
    <t>KRUSE,DANIEL L</t>
  </si>
  <si>
    <t>NELLIE GOERNDT IRR TRUST ETAL</t>
  </si>
  <si>
    <t>% GENE GOERNDT</t>
  </si>
  <si>
    <t>GOERNDT,NELLIE</t>
  </si>
  <si>
    <t>TRAVIS L GOERNDT</t>
  </si>
  <si>
    <t>GOERNDT,TRAVIS L</t>
  </si>
  <si>
    <t>DORIS GREEN CREDIT TRUST ET AL</t>
  </si>
  <si>
    <t>% RANDY GREEN &amp; PAT BUHMANN</t>
  </si>
  <si>
    <t>GREEN,DORIS CREDIT TRUST</t>
  </si>
  <si>
    <t>GREEN FEEDLOTS LLP</t>
  </si>
  <si>
    <t>DORIS GREEN CREDIT TRUST</t>
  </si>
  <si>
    <t>% P BUHMANN &amp; R GREEN</t>
  </si>
  <si>
    <t>LINDHOLM,TRUSTEE,PAUL E</t>
  </si>
  <si>
    <t>DOUGLAS LEET REVOCABLE TRUST</t>
  </si>
  <si>
    <t>LEET,DOUGLAS</t>
  </si>
  <si>
    <t>PAUL MITTELSTADT REV TRST AGMT</t>
  </si>
  <si>
    <t>MITTELSTADT,PAUL</t>
  </si>
  <si>
    <t>LORETTA S THATE</t>
  </si>
  <si>
    <t>THATE,LORETTA S</t>
  </si>
  <si>
    <t>TIM GRATHWOHL</t>
  </si>
  <si>
    <t>GRATHWOHL,TIM</t>
  </si>
  <si>
    <t>HILLMAN ENTERPRISES LLC</t>
  </si>
  <si>
    <t>CASSANDRA KAY CEGELSKE</t>
  </si>
  <si>
    <t>CEGELSKE,CASSANDRA KAY</t>
  </si>
  <si>
    <t>CHARLES A &amp; P R HAUGEN</t>
  </si>
  <si>
    <t>HAUGEN,CHARLES A &amp; P R</t>
  </si>
  <si>
    <t>WESLEY G &amp; D A BLEED REV TRUST</t>
  </si>
  <si>
    <t>% WESLEY G AND D A BLEED TTS</t>
  </si>
  <si>
    <t>BLEED,WESLEY G &amp; D A REV TRUST</t>
  </si>
  <si>
    <t>KENNETH &amp; SARA KUCHENBECKER</t>
  </si>
  <si>
    <t>KUCHENBECKER,KENNETH &amp; SARA</t>
  </si>
  <si>
    <t>DOUGLAS P KOCH</t>
  </si>
  <si>
    <t>KOCH,DOUGLAS P</t>
  </si>
  <si>
    <t>DARYL E &amp; LEANN G PYTLESKI</t>
  </si>
  <si>
    <t>PYTLESKI,DARYL E &amp; LEANN G</t>
  </si>
  <si>
    <t>KENNETH &amp; REBECCA GOERNDT</t>
  </si>
  <si>
    <t>GOERNDT,KENNETH &amp; REBECCA</t>
  </si>
  <si>
    <t>WESLEY &amp; D BLEED REV LIV TRUST</t>
  </si>
  <si>
    <t>DARLENE BLEED TRUSTEE</t>
  </si>
  <si>
    <t>BLEED,WESLEY &amp; D REV LIV TRUST</t>
  </si>
  <si>
    <t>KENNETH P &amp; KEITH J WHITMAN</t>
  </si>
  <si>
    <t>WHITMAN,KENNETH P &amp; KEITH J</t>
  </si>
  <si>
    <t>TODD MALO &amp; JESSICA STENSLAND</t>
  </si>
  <si>
    <t>MALO,TODD</t>
  </si>
  <si>
    <t>KEVIN W WHITMAN</t>
  </si>
  <si>
    <t>WHITMAN,KEVIN W</t>
  </si>
  <si>
    <t>RUSSELL C &amp; MARVEL E JOHNSON</t>
  </si>
  <si>
    <t>JOHNSON,RUSSELL C &amp; MARVEL E</t>
  </si>
  <si>
    <t>RONALD L WHITE</t>
  </si>
  <si>
    <t>WHITE,RONALD L</t>
  </si>
  <si>
    <t>ARDYS PETERSON BLOOM ETAL</t>
  </si>
  <si>
    <t>BLOOM,ARDYS PETERSON (LE) ETAL</t>
  </si>
  <si>
    <t>ST PAUL'S UCC CEMETERY OF</t>
  </si>
  <si>
    <t>PLEASANT PRAIRIE</t>
  </si>
  <si>
    <t>BEAU SPEAR</t>
  </si>
  <si>
    <t>SPEAR,BEAU</t>
  </si>
  <si>
    <t>RYAN &amp; HEATHER ADAMS</t>
  </si>
  <si>
    <t>ADAMS,RYAN &amp; HEATHER</t>
  </si>
  <si>
    <t>JACKIE HALL</t>
  </si>
  <si>
    <t>HALL,JACKIE</t>
  </si>
  <si>
    <t>JOHN SCHWIEGER &amp; SUSAN K BODUM</t>
  </si>
  <si>
    <t>SCHWIEGER,JOHN &amp; SUSAN K BODUM</t>
  </si>
  <si>
    <t>KENNETH L STEUBER</t>
  </si>
  <si>
    <t>STEUBER,KENNETH L</t>
  </si>
  <si>
    <t>ROBBIN CELANDER</t>
  </si>
  <si>
    <t>CELANDER,ROBBIN</t>
  </si>
  <si>
    <t>KEITH WATERBURY REV TRUST &amp;</t>
  </si>
  <si>
    <t>WANDA WATERBURY REV TRUST</t>
  </si>
  <si>
    <t>WATERBURY,KEITH</t>
  </si>
  <si>
    <t>RICHARD &amp; DEB MOSLOSKI</t>
  </si>
  <si>
    <t>MOSLOSKI,RICHARD &amp; DEB</t>
  </si>
  <si>
    <t>KENNETH &amp; ARLYS MALO ETAL</t>
  </si>
  <si>
    <t>MALO,KENNETH &amp; ARLYS ETAL</t>
  </si>
  <si>
    <t>MARK K &amp; KARLA P MALO</t>
  </si>
  <si>
    <t>MALO,MARK K &amp; KARLA P</t>
  </si>
  <si>
    <t>ALEXANDER &amp; KATIE M ROORDA</t>
  </si>
  <si>
    <t>ROORDA,ALEXANDER &amp; KATIE M</t>
  </si>
  <si>
    <t>MARY LOUISE SANDERS</t>
  </si>
  <si>
    <t>SANDERS,MARY LOUISE</t>
  </si>
  <si>
    <t>KURT R &amp; PATRICIA E STEUBER</t>
  </si>
  <si>
    <t>STEUBER,KURT R &amp; PATRICIA E</t>
  </si>
  <si>
    <t>CHRIS A &amp; KATHRYN CARLSON</t>
  </si>
  <si>
    <t>CARLSON,CHRIS A &amp; KATHRYN</t>
  </si>
  <si>
    <t>DUSTIN &amp; HEATHER PHILIPP</t>
  </si>
  <si>
    <t>PHILIPP,DUSTIN &amp; HEATHER</t>
  </si>
  <si>
    <t>LOGAN R SESSIONS &amp;</t>
  </si>
  <si>
    <t>RITA RENE NOBIS</t>
  </si>
  <si>
    <t>SESSIONS,LOGAN R</t>
  </si>
  <si>
    <t>RICHARD D &amp; M L SANDERS</t>
  </si>
  <si>
    <t>SANDERS,RICHARD D &amp; M L</t>
  </si>
  <si>
    <t>DUANE &amp; MELODY SANDERS</t>
  </si>
  <si>
    <t>SANDERS,DUANE &amp; MELODY</t>
  </si>
  <si>
    <t>RUTH A CARLSON TRUST</t>
  </si>
  <si>
    <t>CARLSON,RUTH A</t>
  </si>
  <si>
    <t>RONALD C &amp; NANCY A BAKER</t>
  </si>
  <si>
    <t>BAKER,RONALD C &amp; NANCY A</t>
  </si>
  <si>
    <t>CHAD A CARLSON</t>
  </si>
  <si>
    <t>CARLSON,CHAD A</t>
  </si>
  <si>
    <t>ELDON M &amp; JEAN L BEENKEN</t>
  </si>
  <si>
    <t>BEENKEN,ELDON M &amp; JEAN L</t>
  </si>
  <si>
    <t>JAMES A &amp; SANDRA K KAIN</t>
  </si>
  <si>
    <t>KAIN,JAMES A &amp; SANDRA K</t>
  </si>
  <si>
    <t>MARY L &amp; KENNETH STONEBACK</t>
  </si>
  <si>
    <t>STONEBACK,MARY L &amp; KENNETH</t>
  </si>
  <si>
    <t>NORMA J CASHILL</t>
  </si>
  <si>
    <t>CASHILL,NORMA J</t>
  </si>
  <si>
    <t>ROBERT BLAZEJAK</t>
  </si>
  <si>
    <t>BLAZEJAK,ROBERT</t>
  </si>
  <si>
    <t>DEREK SHUMSKI</t>
  </si>
  <si>
    <t>SHUMSKI,DEREK</t>
  </si>
  <si>
    <t>STEPHEN DANIEL OLSON</t>
  </si>
  <si>
    <t>OLSON,STEPHEN DANIEL</t>
  </si>
  <si>
    <t>FERN ANDERSON TRUST</t>
  </si>
  <si>
    <t>% CAROLYN GRUSSING</t>
  </si>
  <si>
    <t>ANDERSON,FERN</t>
  </si>
  <si>
    <t>TERESA OELKE ETAL</t>
  </si>
  <si>
    <t>OELKE,TERESA ETAL</t>
  </si>
  <si>
    <t>MILDA M ARTNER ETAL</t>
  </si>
  <si>
    <t>ARTNER,MILDA M (LE)ETAL</t>
  </si>
  <si>
    <t>JAMISON WESSELS</t>
  </si>
  <si>
    <t>WESSELS,JAMISON</t>
  </si>
  <si>
    <t>DARRYL E PETERSON</t>
  </si>
  <si>
    <t>PETERSON,DARRYL E</t>
  </si>
  <si>
    <t>MARY JANE BALCOM</t>
  </si>
  <si>
    <t>BALCOM,MARY JANE</t>
  </si>
  <si>
    <t>SHIRLEEN ELLA HARDT ETAL</t>
  </si>
  <si>
    <t>HARDT,SHIRLEEN ELLA ETAL</t>
  </si>
  <si>
    <t>SHEILA K ARTNER</t>
  </si>
  <si>
    <t>ARTNER,SHEILA K</t>
  </si>
  <si>
    <t>JESSICA SANDERS</t>
  </si>
  <si>
    <t>SANDERS,JESSICA</t>
  </si>
  <si>
    <t>SKLUZACEK WADSTEN FARMS LLP</t>
  </si>
  <si>
    <t>% GAROLD J SKLUZACEK</t>
  </si>
  <si>
    <t>THOMAS J SCHWIEGER</t>
  </si>
  <si>
    <t>SCHWIEGER,THOMAS J</t>
  </si>
  <si>
    <t>LARRY A &amp; BEVERLY J GRAPLAR</t>
  </si>
  <si>
    <t>GRAPLAR,LARRY A &amp; BEVERLY J</t>
  </si>
  <si>
    <t>LARRY A &amp; BEVERLY J GRAPLAR &amp;</t>
  </si>
  <si>
    <t>LORI R JUHL</t>
  </si>
  <si>
    <t>G &amp; J SKLUZACEK FARMS</t>
  </si>
  <si>
    <t>PARTNERSHIP LLP</t>
  </si>
  <si>
    <t>GARY M &amp; SANDRA K LUHMANN</t>
  </si>
  <si>
    <t>LUHMANN,GARY M &amp; SANDRA K</t>
  </si>
  <si>
    <t>CHARLOTTE J MILLER</t>
  </si>
  <si>
    <t>MILLER,CHARLOTTE J</t>
  </si>
  <si>
    <t>DEAN A BECKER</t>
  </si>
  <si>
    <t>BECKER,DEAN A</t>
  </si>
  <si>
    <t>ROLLO H KOSBAB TRUST &amp;</t>
  </si>
  <si>
    <t>GENEVIEVE H KOSBAB TRUST</t>
  </si>
  <si>
    <t>KOSBAB,ROLLO &amp; G</t>
  </si>
  <si>
    <t>AARON J HARTMANN &amp;</t>
  </si>
  <si>
    <t>PENNY EMERY</t>
  </si>
  <si>
    <t>HARTMANN,AARON J</t>
  </si>
  <si>
    <t>ROGER L KOTEWA TRUST</t>
  </si>
  <si>
    <t>RALPH H BECKER IRREV TRUST</t>
  </si>
  <si>
    <t>BECKER,RALPH H</t>
  </si>
  <si>
    <t>NEAL BECKER ETAL</t>
  </si>
  <si>
    <t>BECKER,NEAL ETAL</t>
  </si>
  <si>
    <t>WILBERT HARTMANN TRUST B ETAL</t>
  </si>
  <si>
    <t>% D SCHWIEGER &amp; P HARTMANN</t>
  </si>
  <si>
    <t>HARTMANN,WILBERT TRUST B ETAL</t>
  </si>
  <si>
    <t>KEITH E &amp; MARY J HARTMANN</t>
  </si>
  <si>
    <t>HARTMANN,KEITH E &amp; MARY J</t>
  </si>
  <si>
    <t>LUVERNA HARTMANN</t>
  </si>
  <si>
    <t>HARTMANN,LUVERNA</t>
  </si>
  <si>
    <t>GENE A &amp; CANDY K BECKER</t>
  </si>
  <si>
    <t>BECKER,GENE A &amp; CANDY K</t>
  </si>
  <si>
    <t>WILBERT &amp; L BECKER IRR TRUST</t>
  </si>
  <si>
    <t>ARLYN BECKER AND L SCHAEFER TT</t>
  </si>
  <si>
    <t>BECKER,WILBERT &amp; LUCILLE</t>
  </si>
  <si>
    <t>DANIEL A &amp; TAMMY L BECKER</t>
  </si>
  <si>
    <t>BECKER,DANIEL A &amp; TAMMY L</t>
  </si>
  <si>
    <t>JOHN R GARBERS TRUST</t>
  </si>
  <si>
    <t>GARBERS,JOHN R</t>
  </si>
  <si>
    <t>ARLYN W &amp; MARTHE A BECKER</t>
  </si>
  <si>
    <t>BECKER,ARLYN W &amp; MARTHE A</t>
  </si>
  <si>
    <t>JOHN &amp; LORI HARTMANN</t>
  </si>
  <si>
    <t>HARTMANN,JOHN &amp; LORI</t>
  </si>
  <si>
    <t>KENT D &amp; LYNN UNKE</t>
  </si>
  <si>
    <t>UNKE,KENT D &amp; LYNN</t>
  </si>
  <si>
    <t>LONNY &amp; JEANNE SCHWIEGER</t>
  </si>
  <si>
    <t>SCHWIEGER,LONNY &amp; JEANNE</t>
  </si>
  <si>
    <t>MARK G &amp; JAMIE C LEMON</t>
  </si>
  <si>
    <t>LEMON,MARK G &amp; JAMIE C</t>
  </si>
  <si>
    <t>KEITH GIESEKE</t>
  </si>
  <si>
    <t>GIESEKE,KEITH</t>
  </si>
  <si>
    <t>DARYL D &amp; SONIA HOEWISCH</t>
  </si>
  <si>
    <t>HOEWISCH,DARYL D &amp; SONIA</t>
  </si>
  <si>
    <t>D C &amp; KAREN GARRISON</t>
  </si>
  <si>
    <t>GARRISON,D C &amp; KAREN</t>
  </si>
  <si>
    <t>EDWARD P &amp; LAVONNE M KOTEWA</t>
  </si>
  <si>
    <t>IRREVOC TRUSTS</t>
  </si>
  <si>
    <t>KOTEWA,L M &amp; E P IRREV TRUSTS</t>
  </si>
  <si>
    <t>DARWIN E KOTEWA</t>
  </si>
  <si>
    <t>KOTEWA,DARWIN E</t>
  </si>
  <si>
    <t>MERLE H &amp; MARION A GIESEKE</t>
  </si>
  <si>
    <t>GIESEKE,MERLE H &amp; MARION A</t>
  </si>
  <si>
    <t>LARRY L &amp; ARDIS OSBORN ETAL</t>
  </si>
  <si>
    <t>OSBORN,LARRY L &amp; ARDIS</t>
  </si>
  <si>
    <t>LORENA DANIELSON (LE) &amp;</t>
  </si>
  <si>
    <t>HARRIET K DANIELSON</t>
  </si>
  <si>
    <t>DANIELSON,LORENA (LE)&amp; HARRIET</t>
  </si>
  <si>
    <t>JEFFREY L &amp; JACLYN V HALL</t>
  </si>
  <si>
    <t>HALL,JEFFREY L &amp; JACLYN V</t>
  </si>
  <si>
    <t>DANIELSON,HARRIET K</t>
  </si>
  <si>
    <t>MICHAEL WARRINER &amp;</t>
  </si>
  <si>
    <t>MARSHA R BERTRAM TRUST</t>
  </si>
  <si>
    <t>WARRINER,MICHAEL</t>
  </si>
  <si>
    <t>MICHAEL E &amp; GAIL M WARRINER</t>
  </si>
  <si>
    <t>WARRINER,MICHAEL E &amp; GAIL M</t>
  </si>
  <si>
    <t>WENDELL L SCHULER TRUST ETAL</t>
  </si>
  <si>
    <t>SCHULER,WENDELL L</t>
  </si>
  <si>
    <t>JOHN ANTHONY &amp;</t>
  </si>
  <si>
    <t>LISA K HANSEN</t>
  </si>
  <si>
    <t>ANTHONY,JOHN</t>
  </si>
  <si>
    <t>JAMARKA MARTIN LLC</t>
  </si>
  <si>
    <t>% JAYNE LAMMER</t>
  </si>
  <si>
    <t>BERDEAN A MOELLER &amp;</t>
  </si>
  <si>
    <t>ARLEN R MOELLER</t>
  </si>
  <si>
    <t>MOELLER,BERDEAN A &amp; A MOELLER</t>
  </si>
  <si>
    <t>LAWRENCE E &amp; ARLENE WARRINER</t>
  </si>
  <si>
    <t>WARRINER,LAWRENCE E &amp; ARLENE</t>
  </si>
  <si>
    <t>BERDEAN &amp; JANICE MOELLER</t>
  </si>
  <si>
    <t>MOELLER,BERDEAN &amp; JANICE</t>
  </si>
  <si>
    <t>C ZIEMANN REV LIV TST(LE) ETAL</t>
  </si>
  <si>
    <t>% FARMERS NATL CO FARM # 11524</t>
  </si>
  <si>
    <t>ZIEMANN,C REV</t>
  </si>
  <si>
    <t>JOHN R GARBERS (LE) &amp;</t>
  </si>
  <si>
    <t>TREVOR J GARBERS</t>
  </si>
  <si>
    <t>GARBERS,JOHN R (LE)</t>
  </si>
  <si>
    <t>MARVIN D &amp; AGNES E KOSBAB</t>
  </si>
  <si>
    <t>KOSBAB,MARVIN D &amp; AGNES E</t>
  </si>
  <si>
    <t>MARLYS PRAFKE FREEMAN ETAL</t>
  </si>
  <si>
    <t>FREEMAN,MARLYS PRAFKE (LE)ETAL</t>
  </si>
  <si>
    <t>MARK A &amp; SHELLY M MOELLER</t>
  </si>
  <si>
    <t>MOELLER,MARK A &amp; SHELLY M</t>
  </si>
  <si>
    <t>E &amp; M SAUCK IRREV FAMILY TRUST</t>
  </si>
  <si>
    <t>% MARY HRUSKA AND BRIAN SAUCK</t>
  </si>
  <si>
    <t>SAUCK,ELMER</t>
  </si>
  <si>
    <t>MARK,KAY,BRIAN &amp; LINDA SAUCK</t>
  </si>
  <si>
    <t>SAUCK,MARK,KAY,BRIAN &amp; LINDA</t>
  </si>
  <si>
    <t>BRIAN L &amp; LINDA K SAUCK</t>
  </si>
  <si>
    <t>SAUCK,BRIAN L &amp; LINDA K</t>
  </si>
  <si>
    <t>MAE VERINE GIBBONS ETAL</t>
  </si>
  <si>
    <t>GIBBONS,MAE VERINE</t>
  </si>
  <si>
    <t>KENNETH &amp; KRISTINA MCDONALD</t>
  </si>
  <si>
    <t>MCDONALD,KENNETH &amp; KRISTINA</t>
  </si>
  <si>
    <t>ROYCE J ABEL</t>
  </si>
  <si>
    <t>ABEL,ROYCE J</t>
  </si>
  <si>
    <t>ROYCE ABEL</t>
  </si>
  <si>
    <t>ABEL,ROYCE</t>
  </si>
  <si>
    <t>MARGERY DUFFEY</t>
  </si>
  <si>
    <t>DUFFEY,MARGERY</t>
  </si>
  <si>
    <t>JAMES &amp; SHERI MIEDTKE</t>
  </si>
  <si>
    <t>MIEDTKE,JAMES &amp; SHERI</t>
  </si>
  <si>
    <t>KAREN M GRAY</t>
  </si>
  <si>
    <t>GRAY,KAREN M</t>
  </si>
  <si>
    <t>MICHAEL J &amp; BECKY S TONNE</t>
  </si>
  <si>
    <t>TONNE,MICHAEL J &amp; BECKY S</t>
  </si>
  <si>
    <t>MARGARET TONNE(LE) ET AL</t>
  </si>
  <si>
    <t>% BRENT TONNE</t>
  </si>
  <si>
    <t>TONNE,MARGARET</t>
  </si>
  <si>
    <t>MARGARET TONNE LIFE ESTATE &amp;</t>
  </si>
  <si>
    <t>BRENT TONNE</t>
  </si>
  <si>
    <t>TONNE,MARGARET (LE) &amp; B TONNE</t>
  </si>
  <si>
    <t>CHARLES D &amp; STEVEN A NIEHAUS &amp;</t>
  </si>
  <si>
    <t>S &amp; P NIEHAUS IRREV FAM TRUST</t>
  </si>
  <si>
    <t>NIEHAUS,CHARLES D &amp; STEVEN A</t>
  </si>
  <si>
    <t>DANA A &amp; SANDRA L KUHLERS</t>
  </si>
  <si>
    <t>KUHLERS,DANA A &amp; SANDRA L</t>
  </si>
  <si>
    <t>JUDITH R ROFORTH</t>
  </si>
  <si>
    <t>ROFORTH,JUDITH R</t>
  </si>
  <si>
    <t>HUGH G &amp; JOCELYN M FRASER</t>
  </si>
  <si>
    <t>FRASER,HUGH G &amp; JOCELYN M</t>
  </si>
  <si>
    <t>LEE J &amp; JANICE FREEMAN</t>
  </si>
  <si>
    <t>FREEMAN,LEE J &amp; JANICE</t>
  </si>
  <si>
    <t>EUGENE PENDERGAST &amp;</t>
  </si>
  <si>
    <t>JAMIE PENDERGAST</t>
  </si>
  <si>
    <t>PENDERGAST,EUGENE &amp;</t>
  </si>
  <si>
    <t>CRAIG FROKE</t>
  </si>
  <si>
    <t>FROKE,CRAIG</t>
  </si>
  <si>
    <t>ELMER JR &amp; AGNES CARTER</t>
  </si>
  <si>
    <t>IRREVOC TRUST ETAL</t>
  </si>
  <si>
    <t>CARTER,ELMER &amp; AGNES</t>
  </si>
  <si>
    <t>LOUISE E CARTER</t>
  </si>
  <si>
    <t>CARTER,LOUISE E</t>
  </si>
  <si>
    <t>ELDREN E &amp; DARLA COLBY</t>
  </si>
  <si>
    <t>COLBY,ELDREN E &amp; DARLA</t>
  </si>
  <si>
    <t>DOUGLAS &amp; DAWN WILLNER</t>
  </si>
  <si>
    <t>WILLNER,DOUGLAS &amp; DAWN</t>
  </si>
  <si>
    <t>ARVID E &amp; SHERYL K COLBY</t>
  </si>
  <si>
    <t>COLBY,ARVID E &amp; SHERYL K</t>
  </si>
  <si>
    <t>MAYNARD &amp; MARGARET M BETTIN</t>
  </si>
  <si>
    <t>BETTIN,MAYNARD &amp; MARGARET M</t>
  </si>
  <si>
    <t>DOUG &amp; DAWN WILLNER</t>
  </si>
  <si>
    <t>WILLNER,DOUG &amp; DAWN</t>
  </si>
  <si>
    <t>RICKI A BENSON</t>
  </si>
  <si>
    <t>BENSON,RICKI A</t>
  </si>
  <si>
    <t>DAVID OLTMAN</t>
  </si>
  <si>
    <t>OLTMAN,DAVID</t>
  </si>
  <si>
    <t>JOHN WAGAR TRUST</t>
  </si>
  <si>
    <t>WAGAR,JOHN</t>
  </si>
  <si>
    <t>DUANE J &amp; TERESA A LENORT</t>
  </si>
  <si>
    <t>LENORT,DUANE J &amp; TERESA A</t>
  </si>
  <si>
    <t>MARK A SNYDER</t>
  </si>
  <si>
    <t>SNYDER,MARK A</t>
  </si>
  <si>
    <t>TEMPLE FAMILY 2008 REV TR ETAL</t>
  </si>
  <si>
    <t>% WILLIAM &amp; PATRICIA TEMPLE</t>
  </si>
  <si>
    <t>TEMPLE,WILLIAM &amp; PATRICIA</t>
  </si>
  <si>
    <t>MARY BALCOM &amp;</t>
  </si>
  <si>
    <t>JEAN FEENEY</t>
  </si>
  <si>
    <t>BALCOM,MARY &amp; JEAN FEENEY</t>
  </si>
  <si>
    <t>DUANE &amp; TERESA LENORT</t>
  </si>
  <si>
    <t>LENORT,DUANE &amp; TERESA</t>
  </si>
  <si>
    <t>KAREN W NIELSON</t>
  </si>
  <si>
    <t>NIELSON,KAREN W</t>
  </si>
  <si>
    <t>CLAYTON &amp; MARY ANN PYTLESKI</t>
  </si>
  <si>
    <t>PYTLESKI,CLAYTON &amp; MARY ANN</t>
  </si>
  <si>
    <t>JAMES E &amp; BARBARA K LUTZ</t>
  </si>
  <si>
    <t>LUTZ,JAMES E &amp; BARBARA K</t>
  </si>
  <si>
    <t>DAVID R LENORT TRUST</t>
  </si>
  <si>
    <t>% SUE GOERNDT</t>
  </si>
  <si>
    <t>LENORT,DAVID R</t>
  </si>
  <si>
    <t>DAVID R &amp; EVELYN LENORT TRUST</t>
  </si>
  <si>
    <t>LENORT,DAVID R &amp; EVELYN</t>
  </si>
  <si>
    <t>LILA M &amp; LEON J THEISEN ETAL</t>
  </si>
  <si>
    <t>THEISEN,LILA M &amp; LEON J</t>
  </si>
  <si>
    <t>THEODORE &amp; FRANCES KAMINSKI</t>
  </si>
  <si>
    <t>(LE) ETAL</t>
  </si>
  <si>
    <t>KAMINSKI,THEODORE &amp; FRANCES</t>
  </si>
  <si>
    <t>DONALD J FAUSCH</t>
  </si>
  <si>
    <t>FAUSCH,DONALD J</t>
  </si>
  <si>
    <t>SILVER LAKE FARMS INC</t>
  </si>
  <si>
    <t>MARK I &amp; DENICE L KOTEWA</t>
  </si>
  <si>
    <t>KOTEWA,MARK I &amp; DENICE L</t>
  </si>
  <si>
    <t>JEREMIAH R &amp; RACHEL POOLEY</t>
  </si>
  <si>
    <t>POOLEY,JEREMIAH R &amp; RACHEL</t>
  </si>
  <si>
    <t>SANDRA G HALLSTROM LE ETAL</t>
  </si>
  <si>
    <t>HALLSTROM,SANDRA G</t>
  </si>
  <si>
    <t>SOPHIE DOJACQUES</t>
  </si>
  <si>
    <t>DOJACQUES,SOPHIE</t>
  </si>
  <si>
    <t>PAUL HALLSTROM FAMILY TRUST &amp;</t>
  </si>
  <si>
    <t>SANDRA G HALLSTROM</t>
  </si>
  <si>
    <t>HALLSTROM,PAUL</t>
  </si>
  <si>
    <t>MARK SALZ</t>
  </si>
  <si>
    <t>SALZ,MARK</t>
  </si>
  <si>
    <t>NICHOLAS M KOTEWA</t>
  </si>
  <si>
    <t>KOTEWA,NICHOLAS M</t>
  </si>
  <si>
    <t>CHARLES GUSTAFSON AND</t>
  </si>
  <si>
    <t>ALVADA GUSTAFSON TRST AGMNTS</t>
  </si>
  <si>
    <t>GUSTAFSON,CHARLES</t>
  </si>
  <si>
    <t>IDA M HALLSTROM TRUST</t>
  </si>
  <si>
    <t>HALLSTROM,IDA M</t>
  </si>
  <si>
    <t>CHAD SMITH</t>
  </si>
  <si>
    <t>SMITH,CHAD</t>
  </si>
  <si>
    <t>BRIAN &amp; SUSAN PETROWIAK</t>
  </si>
  <si>
    <t>PETROWIAK,BRIAN &amp; SUSAN</t>
  </si>
  <si>
    <t>MARK J LENORT</t>
  </si>
  <si>
    <t>LENORT,MARK J</t>
  </si>
  <si>
    <t>JEROME G &amp; MARY J SHUMSKI</t>
  </si>
  <si>
    <t>SHUMSKI,JEROME G &amp; MARY J</t>
  </si>
  <si>
    <t>JAMES M SHUMSKI</t>
  </si>
  <si>
    <t>SHUMSKI,JAMES M</t>
  </si>
  <si>
    <t>SILVER LAKE TOWNSHIP</t>
  </si>
  <si>
    <t>RUTH ANN MCGOWAN</t>
  </si>
  <si>
    <t>MCGOWAN,RUTH ANN</t>
  </si>
  <si>
    <t>RODNEY W &amp; LORI A SUKALSKI</t>
  </si>
  <si>
    <t>SUKALSKI,RODNEY W &amp; LORI A</t>
  </si>
  <si>
    <t>ALLAN &amp; FERN SOMMER</t>
  </si>
  <si>
    <t>SOMMER,ALLAN &amp; FERN</t>
  </si>
  <si>
    <t>LANCE &amp; KORA RETTKE</t>
  </si>
  <si>
    <t>RETTKE,LANCE &amp; KORA</t>
  </si>
  <si>
    <t>JAMES M THATE</t>
  </si>
  <si>
    <t>THATE,JAMES</t>
  </si>
  <si>
    <t>TONY M THOMPSON</t>
  </si>
  <si>
    <t>THOMPSON,TONY M</t>
  </si>
  <si>
    <t>GAIL S STEFFENSEN</t>
  </si>
  <si>
    <t>STEFFENSEN,GAIL S</t>
  </si>
  <si>
    <t>NATHAN SUKALSKI</t>
  </si>
  <si>
    <t>SUKALSKI,NATHAN</t>
  </si>
  <si>
    <t>GARY C MADAY</t>
  </si>
  <si>
    <t>MADAY,GARY C</t>
  </si>
  <si>
    <t>MICHAEL D WHITMAN</t>
  </si>
  <si>
    <t>WHITMAN,MICHAEL D</t>
  </si>
  <si>
    <t>MARGARET E KOROLEWSKI ETAL</t>
  </si>
  <si>
    <t>KOROLEWSKI,MARGARET E ETAL</t>
  </si>
  <si>
    <t>MARIE J &amp; TODD B BARRICK</t>
  </si>
  <si>
    <t>BARRICK,MARIE J &amp; TODD B</t>
  </si>
  <si>
    <t>KARA HOLDEN</t>
  </si>
  <si>
    <t>HOLDEN,KARA</t>
  </si>
  <si>
    <t>COUNTY PUB SERV-OTH</t>
  </si>
  <si>
    <t>BRADLEY &amp; DANIELLE LENORT</t>
  </si>
  <si>
    <t>LENORT,BRADLEY &amp; DANIELLE</t>
  </si>
  <si>
    <t>CROP PRODUCTION SERVICES INC</t>
  </si>
  <si>
    <t>ATTN: TAX DEPT</t>
  </si>
  <si>
    <t>DUANE SUKALSKI</t>
  </si>
  <si>
    <t>SUKALSKI,DUANE</t>
  </si>
  <si>
    <t>JOHN M LENORT</t>
  </si>
  <si>
    <t>LENORT,JOHN M</t>
  </si>
  <si>
    <t>CHURCH OF THE HOLY FAMILY</t>
  </si>
  <si>
    <t>DAVID T &amp; V SUKALSKI ETAL</t>
  </si>
  <si>
    <t>SUKALSKI,DAVID T &amp; V (LE)ETAL</t>
  </si>
  <si>
    <t>GARY &amp; ARDYCE MADAY</t>
  </si>
  <si>
    <t>MADAY,GARY &amp; ARDYCE</t>
  </si>
  <si>
    <t>BRIAN PETROWIAK</t>
  </si>
  <si>
    <t>PETROWIAK,BRIAN</t>
  </si>
  <si>
    <t>ZACHARY &amp; DEBRA SKOW</t>
  </si>
  <si>
    <t>SKOW,ZACHARY &amp; DEBRA</t>
  </si>
  <si>
    <t>NEIL S &amp; NANCY M JOHNSON</t>
  </si>
  <si>
    <t>JOHNSON,NEIL S &amp; NANCY M</t>
  </si>
  <si>
    <t>KEVIN &amp; JENNIFER NOWICKI</t>
  </si>
  <si>
    <t>NOWICKI,KEVIN &amp; JENNIFER</t>
  </si>
  <si>
    <t>BOBBY &amp; M WENDEL IRREV FAM TST</t>
  </si>
  <si>
    <t>% LARRY WENDEL AND K KUISLE</t>
  </si>
  <si>
    <t>WENDEL,BOBBY &amp; MAURINE</t>
  </si>
  <si>
    <t>LARRY R WENDEL</t>
  </si>
  <si>
    <t>WENDEL,LARRY R</t>
  </si>
  <si>
    <t>DUANE S PETROWIAK TRUST &amp;</t>
  </si>
  <si>
    <t>SANDRA A PETROWIAK TRUST</t>
  </si>
  <si>
    <t>PETROWIAK,DUANE</t>
  </si>
  <si>
    <t>MICHAEL D PETROWIAK</t>
  </si>
  <si>
    <t>PETROWIAK,MICHAEL D</t>
  </si>
  <si>
    <t>LOGO</t>
  </si>
  <si>
    <t>How to use this web site tax calculator?</t>
  </si>
  <si>
    <t>Step 1</t>
  </si>
  <si>
    <t>Step 2</t>
  </si>
  <si>
    <t>Click the Get Info Button to see Estimated Tax Impact Below</t>
  </si>
  <si>
    <t>GET INFO</t>
  </si>
  <si>
    <t>New</t>
  </si>
  <si>
    <t>Difference</t>
  </si>
  <si>
    <t>Step 3</t>
  </si>
  <si>
    <t>Calculation of Tax Impact</t>
  </si>
  <si>
    <t>Estimated Market Value*</t>
  </si>
  <si>
    <t>RMV of Selected Property</t>
  </si>
  <si>
    <t>Primary Property Owner</t>
  </si>
  <si>
    <t>NTC of Selected Property</t>
  </si>
  <si>
    <t>Annual</t>
  </si>
  <si>
    <t>Monthly</t>
  </si>
  <si>
    <t>* Value uses data finalized for taxes payable in 2015 for this tax impact analysis.</t>
  </si>
  <si>
    <t>please email Michael Hoheisel at mhoheisel@rwbaird.com with your question.</t>
  </si>
  <si>
    <t>Faribault County</t>
  </si>
  <si>
    <t>Martin County</t>
  </si>
  <si>
    <t># Parcels:</t>
  </si>
  <si>
    <t>Year</t>
  </si>
  <si>
    <t>Roll</t>
  </si>
  <si>
    <t>Parcel Numeric</t>
  </si>
  <si>
    <t>Parcel w/ leading zero</t>
  </si>
  <si>
    <t>Primary Taxpayer Name</t>
  </si>
  <si>
    <t>Primary Taxpayer Name2</t>
  </si>
  <si>
    <t>Primary Taxpayer Sort Name</t>
  </si>
  <si>
    <t>CLSF</t>
  </si>
  <si>
    <t>Classification</t>
  </si>
  <si>
    <t>EMV Total</t>
  </si>
  <si>
    <t>Tax Cap</t>
  </si>
  <si>
    <t>Rmv amount</t>
  </si>
  <si>
    <t>R</t>
  </si>
  <si>
    <t>020010100</t>
  </si>
  <si>
    <t>THOMAS &amp; JEAN MADAY REV TSTS</t>
  </si>
  <si>
    <t>% THOMAS &amp; JEAN MADAY</t>
  </si>
  <si>
    <t>MADAY,THOMAS &amp; JEAN</t>
  </si>
  <si>
    <t>ACTIVELY FARMING</t>
  </si>
  <si>
    <t>020010200</t>
  </si>
  <si>
    <t>020010250</t>
  </si>
  <si>
    <t>W MERLE WOOD ETAL</t>
  </si>
  <si>
    <t>% WOOD PARTNERSHIP</t>
  </si>
  <si>
    <t>WOOD,W MERLE ETAL</t>
  </si>
  <si>
    <t>RESIDENTIAL</t>
  </si>
  <si>
    <t>020010300</t>
  </si>
  <si>
    <t>020010400</t>
  </si>
  <si>
    <t>GARY I &amp; PAMELA J HILL</t>
  </si>
  <si>
    <t>HILL,GARY I &amp; PAMELA J</t>
  </si>
  <si>
    <t>020010500</t>
  </si>
  <si>
    <t>JEFFREY J &amp; MICHELLE L MAIR</t>
  </si>
  <si>
    <t>MAIR,JEFFREY J &amp; MICHELLE L</t>
  </si>
  <si>
    <t>AGRICULTURAL</t>
  </si>
  <si>
    <t>020010600</t>
  </si>
  <si>
    <t>MARY JO ANDERSON</t>
  </si>
  <si>
    <t>ANDERSON,MARY JO</t>
  </si>
  <si>
    <t>020010700</t>
  </si>
  <si>
    <t>JAMES W REYNOLDS</t>
  </si>
  <si>
    <t>REYNOLDS,JAMES W</t>
  </si>
  <si>
    <t>020010800</t>
  </si>
  <si>
    <t>020020100</t>
  </si>
  <si>
    <t>ROY B &amp; A E GRONSETH (LE) ETAL</t>
  </si>
  <si>
    <t>% RONNIE GRONSETH</t>
  </si>
  <si>
    <t>GRONSETH,ROY B &amp; A E (LE) ETAL</t>
  </si>
  <si>
    <t>020020150</t>
  </si>
  <si>
    <t>LOIS E GRONSETH</t>
  </si>
  <si>
    <t>GRONSETH,LOIS E</t>
  </si>
  <si>
    <t>020020200</t>
  </si>
  <si>
    <t>THE JUANITA E SCHMEECKLE TRUST</t>
  </si>
  <si>
    <t>% FRED C KRAHMER</t>
  </si>
  <si>
    <t>SCHMEECKLE,JUANITA E</t>
  </si>
  <si>
    <t>020020300</t>
  </si>
  <si>
    <t>020020400</t>
  </si>
  <si>
    <t>MICHAEL &amp; DEBRA BUTLER</t>
  </si>
  <si>
    <t>BUTLER,MICHAEL &amp; DEBRA</t>
  </si>
  <si>
    <t>020030100</t>
  </si>
  <si>
    <t>WILLIAM R &amp; PATRICIA K COWING</t>
  </si>
  <si>
    <t>COWING,WILLIAM R &amp; PATRICIA K</t>
  </si>
  <si>
    <t>020030150</t>
  </si>
  <si>
    <t>LARRY &amp; ALLISON COWING</t>
  </si>
  <si>
    <t>COWING,LARRY &amp; ALLISON</t>
  </si>
  <si>
    <t>020030200</t>
  </si>
  <si>
    <t>020030300</t>
  </si>
  <si>
    <t>KATHRYN RITTER RESIDUAL TST &amp;</t>
  </si>
  <si>
    <t>L DEANE RITTER</t>
  </si>
  <si>
    <t>RITTER,KATHRYN</t>
  </si>
  <si>
    <t>020030350</t>
  </si>
  <si>
    <t>CHAD JOHNSON &amp; JENNIE JOHNSON</t>
  </si>
  <si>
    <t>JOHNSON,CHAD JOHNSON &amp; JENNIE</t>
  </si>
  <si>
    <t>020030400</t>
  </si>
  <si>
    <t>JAMES &amp; CAROL TEUBNER</t>
  </si>
  <si>
    <t>TEUBNER,JAMES &amp; CAROL</t>
  </si>
  <si>
    <t>020030450</t>
  </si>
  <si>
    <t>LARRY L COWING</t>
  </si>
  <si>
    <t>COWING,LARRY L</t>
  </si>
  <si>
    <t>020030500</t>
  </si>
  <si>
    <t>LOREN D &amp; SHIRLEY R MAPSON</t>
  </si>
  <si>
    <t>MAPSON,LOREN D &amp; SHIRLEY R</t>
  </si>
  <si>
    <t>020040100</t>
  </si>
  <si>
    <t>DENNIECE K TRIMBLE ETAL</t>
  </si>
  <si>
    <t>REVOCABLE LIVING TRUST</t>
  </si>
  <si>
    <t>TRIMBLE,DENNIECE K ETAL</t>
  </si>
  <si>
    <t>020040200</t>
  </si>
  <si>
    <t>NICHOLAS F SALIC ETAL</t>
  </si>
  <si>
    <t>% DENNIECE K TRIMBLE</t>
  </si>
  <si>
    <t>SALIC,NICHOLAS F ETAL</t>
  </si>
  <si>
    <t>020040300</t>
  </si>
  <si>
    <t>JOY LOU &amp; JODIETH SEEGER ETAL</t>
  </si>
  <si>
    <t>% LARRY COWING</t>
  </si>
  <si>
    <t>SEEGER,JOY LOU &amp; JODIETH ETAL</t>
  </si>
  <si>
    <t>020040400</t>
  </si>
  <si>
    <t>LOREN D MAPSON</t>
  </si>
  <si>
    <t>MAPSON,LOREN D</t>
  </si>
  <si>
    <t>020040415</t>
  </si>
  <si>
    <t>ROSS E &amp; KAY J MAPSON TRUST</t>
  </si>
  <si>
    <t>MAPSON,ROSS E &amp; KAY</t>
  </si>
  <si>
    <t>020040425</t>
  </si>
  <si>
    <t>MARIETTA EPLER</t>
  </si>
  <si>
    <t>EPLER,MARIETTA</t>
  </si>
  <si>
    <t>020040450</t>
  </si>
  <si>
    <t>020040500</t>
  </si>
  <si>
    <t>TODD C &amp; BETSY A STEUBER</t>
  </si>
  <si>
    <t>STEUBER,TODD C &amp; BETSY A</t>
  </si>
  <si>
    <t>020040525</t>
  </si>
  <si>
    <t>SANDRA K LARSON</t>
  </si>
  <si>
    <t>LARSON,SANDRA K</t>
  </si>
  <si>
    <t>020040550</t>
  </si>
  <si>
    <t>RONALD &amp; MARIAN BAHR</t>
  </si>
  <si>
    <t>BAHR,RONALD &amp; MARIAN</t>
  </si>
  <si>
    <t>020040600</t>
  </si>
  <si>
    <t>020040650</t>
  </si>
  <si>
    <t>MICHAEL R &amp; JOANNA SALIC ETAL</t>
  </si>
  <si>
    <t>SALIC,MICHAEL R &amp; JOANNA ETAL</t>
  </si>
  <si>
    <t>020050100</t>
  </si>
  <si>
    <t>MAURICE &amp; SHIRLEY ILIFF ETAL</t>
  </si>
  <si>
    <t>LIFE ESTATE</t>
  </si>
  <si>
    <t>ILIFF,MAURICE &amp; SHIRLEY ETAL</t>
  </si>
  <si>
    <t>020050200</t>
  </si>
  <si>
    <t>020050300</t>
  </si>
  <si>
    <t>ARDELL &amp; JAMES L BLEKFELD ETAL</t>
  </si>
  <si>
    <t>BLEKFELD,ARDELL &amp; JAMES L</t>
  </si>
  <si>
    <t>020050400</t>
  </si>
  <si>
    <t>DARWIN A &amp; SAUNDRA R ROBERTS</t>
  </si>
  <si>
    <t>ROBERTS,DARWIN A &amp; SAUNDRA R</t>
  </si>
  <si>
    <t>020050500</t>
  </si>
  <si>
    <t>020050550</t>
  </si>
  <si>
    <t>020050600</t>
  </si>
  <si>
    <t>RANDY J KROON</t>
  </si>
  <si>
    <t>KROON,RANDY J</t>
  </si>
  <si>
    <t>020050700</t>
  </si>
  <si>
    <t>RUTH A &amp; ROBERT J TRUE</t>
  </si>
  <si>
    <t>TRUE,RUTH A &amp; ROBERT J</t>
  </si>
  <si>
    <t>020050725</t>
  </si>
  <si>
    <t>ROBERT DWAYNE TRUE</t>
  </si>
  <si>
    <t>TRUE,ROBERT DWAYNE</t>
  </si>
  <si>
    <t>020050775</t>
  </si>
  <si>
    <t>020050800</t>
  </si>
  <si>
    <t>CYNTHIA M ANDERSON ETAL</t>
  </si>
  <si>
    <t>ANDERSON,CYNTHIA M ETAL</t>
  </si>
  <si>
    <t>RES 1-3 UNITS</t>
  </si>
  <si>
    <t>020050900</t>
  </si>
  <si>
    <t>020060100</t>
  </si>
  <si>
    <t>ARLEN R LARSON RES TST ETAL</t>
  </si>
  <si>
    <t>% SANDRA K LARSON TRUSTEE</t>
  </si>
  <si>
    <t>LARSON,ARLEN R</t>
  </si>
  <si>
    <t>020060200</t>
  </si>
  <si>
    <t>PAUL TOMLINSON ETAL</t>
  </si>
  <si>
    <t>TOMLINSON,PAUL</t>
  </si>
  <si>
    <t>AG SON/DAU-MOTH/FATH</t>
  </si>
  <si>
    <t>020060300</t>
  </si>
  <si>
    <t>KENNETH J &amp; BARBARA DETLOFF</t>
  </si>
  <si>
    <t>DETLOFF,KENNETH J &amp; BARBARA</t>
  </si>
  <si>
    <t>020060400</t>
  </si>
  <si>
    <t>RAY A &amp; VICKI L DAVISON</t>
  </si>
  <si>
    <t>DAVISON,RAY A &amp; VICKI L</t>
  </si>
  <si>
    <t>020060425</t>
  </si>
  <si>
    <t>KENNETH J &amp; BARBARA K DETLOFF</t>
  </si>
  <si>
    <t>DETLOFF,KENNETH J &amp; BARBARA K</t>
  </si>
  <si>
    <t>SEASONAL RES REC</t>
  </si>
  <si>
    <t>020060450</t>
  </si>
  <si>
    <t>DUDLEY D &amp; DONNA LEONARD</t>
  </si>
  <si>
    <t>LEONARD,DUDLEY D &amp; DONNA</t>
  </si>
  <si>
    <t>020060500</t>
  </si>
  <si>
    <t>LYLA M BROCKMANN ETAL</t>
  </si>
  <si>
    <t>BROCKMANN,LYLA M</t>
  </si>
  <si>
    <t>020070100</t>
  </si>
  <si>
    <t>JACOB H &amp; LINDA L NAWROCKI</t>
  </si>
  <si>
    <t>NAWROCKI,JACOB H &amp; LINDA L</t>
  </si>
  <si>
    <t>020070200</t>
  </si>
  <si>
    <t>DARWIN G &amp; R R  PETERSON</t>
  </si>
  <si>
    <t>PETERSON,DARWIN G &amp; R R</t>
  </si>
  <si>
    <t>020070300</t>
  </si>
  <si>
    <t>BRENDA K KOTEWA TRUST</t>
  </si>
  <si>
    <t>% ROGER L &amp; BRENDA K KOTEWA</t>
  </si>
  <si>
    <t>020070350</t>
  </si>
  <si>
    <t>CENTER CREEK PORK INC</t>
  </si>
  <si>
    <t>% PREFERRED CAPITAL MGMT</t>
  </si>
  <si>
    <t>020070400</t>
  </si>
  <si>
    <t>JOANNE E BECKER IRREV TRUST</t>
  </si>
  <si>
    <t>BECKER,JOANNE E</t>
  </si>
  <si>
    <t>020070500</t>
  </si>
  <si>
    <t>020070550</t>
  </si>
  <si>
    <t>JONATHAN P KOTEWA</t>
  </si>
  <si>
    <t>KOTEWA,JONATHAN P</t>
  </si>
  <si>
    <t>020070600</t>
  </si>
  <si>
    <t>BEATRICE L HANSON</t>
  </si>
  <si>
    <t>HANSON,BEATRICE L</t>
  </si>
  <si>
    <t>020070650</t>
  </si>
  <si>
    <t>GARY E &amp; LINDA HANSON</t>
  </si>
  <si>
    <t>HANSON,GARY E &amp; LINDA</t>
  </si>
  <si>
    <t>020080100</t>
  </si>
  <si>
    <t>ARLENE M WINCH LE ET AL</t>
  </si>
  <si>
    <t>WINCH,ARLENE M</t>
  </si>
  <si>
    <t>020080200</t>
  </si>
  <si>
    <t>PEARL M BAHR IRREV TRUST</t>
  </si>
  <si>
    <t>% RONALD BAHR &amp; C J LANGE TTS</t>
  </si>
  <si>
    <t>BAHR,PEARL M</t>
  </si>
  <si>
    <t>020080300</t>
  </si>
  <si>
    <t>GW PALMER &amp;</t>
  </si>
  <si>
    <t>RICHARD R PALMER TRUST</t>
  </si>
  <si>
    <t>PALMER,GW</t>
  </si>
  <si>
    <t>020080400</t>
  </si>
  <si>
    <t>020080450</t>
  </si>
  <si>
    <t>020080500</t>
  </si>
  <si>
    <t>MARY C &amp; MICHAEL PALMER</t>
  </si>
  <si>
    <t>% RICHARD R PALMER</t>
  </si>
  <si>
    <t>PALMER,MARY C &amp; MICHAEL</t>
  </si>
  <si>
    <t>020080750</t>
  </si>
  <si>
    <t>020090100</t>
  </si>
  <si>
    <t>RANDALL S &amp; LINDA L LARSON</t>
  </si>
  <si>
    <t>LARSON, RANDALL S &amp; LINDA L</t>
  </si>
  <si>
    <t>020090200</t>
  </si>
  <si>
    <t>020090300</t>
  </si>
  <si>
    <t>020090400</t>
  </si>
  <si>
    <t>ARLEN R LARSON RESIDUAL TRUST</t>
  </si>
  <si>
    <t>LARSON,ARLEN R RESIDUAL TRUST</t>
  </si>
  <si>
    <t>020090450</t>
  </si>
  <si>
    <t>SANDRA LARSON &amp;</t>
  </si>
  <si>
    <t>KENT &amp; SARAH LARSON</t>
  </si>
  <si>
    <t>LARSON,SANDRA</t>
  </si>
  <si>
    <t>020090500</t>
  </si>
  <si>
    <t>020090550</t>
  </si>
  <si>
    <t>020090600</t>
  </si>
  <si>
    <t>JOYCE E VAUGHN</t>
  </si>
  <si>
    <t>VAUGHN,JOYCE E</t>
  </si>
  <si>
    <t>020090700</t>
  </si>
  <si>
    <t>020090800</t>
  </si>
  <si>
    <t>KENT A &amp; SARAH E LARSON</t>
  </si>
  <si>
    <t>LARSON,KENT A &amp; SARAH E</t>
  </si>
  <si>
    <t>020090850</t>
  </si>
  <si>
    <t>020090900</t>
  </si>
  <si>
    <t>020090950</t>
  </si>
  <si>
    <t>JASON R HARRIS</t>
  </si>
  <si>
    <t>HARRIS,JASON R</t>
  </si>
  <si>
    <t>020100100</t>
  </si>
  <si>
    <t>020100200</t>
  </si>
  <si>
    <t>020100250</t>
  </si>
  <si>
    <t>LARRY LEE &amp; ALLISON M COWING</t>
  </si>
  <si>
    <t>COWING,LARRY LEE &amp; ALLISON M</t>
  </si>
  <si>
    <t>020100300</t>
  </si>
  <si>
    <t>020100400</t>
  </si>
  <si>
    <t>020100500</t>
  </si>
  <si>
    <t>MARGARET PASTOR LIVING TST ETA</t>
  </si>
  <si>
    <t>PASTOR,MARGARET LIVING TST</t>
  </si>
  <si>
    <t>020100600</t>
  </si>
  <si>
    <t>020100650</t>
  </si>
  <si>
    <t>020100700</t>
  </si>
  <si>
    <t>KENNETH R FINDLEY TRUST</t>
  </si>
  <si>
    <t>FINDLEY,KENNETH R</t>
  </si>
  <si>
    <t>020100750</t>
  </si>
  <si>
    <t>MICHAEL GEORGE FINDLEY</t>
  </si>
  <si>
    <t>FINDLEY,MICHAEL GEORGE</t>
  </si>
  <si>
    <t>020110100</t>
  </si>
  <si>
    <t>020110200</t>
  </si>
  <si>
    <t>RICHARD L MAIR</t>
  </si>
  <si>
    <t>MAIR,RICHARD L</t>
  </si>
  <si>
    <t>020110300</t>
  </si>
  <si>
    <t>020110400</t>
  </si>
  <si>
    <t>DAVID &amp; KAREN L FINNEGAN</t>
  </si>
  <si>
    <t>FINNEGAN,DAVID &amp; KAREN L</t>
  </si>
  <si>
    <t>020110425</t>
  </si>
  <si>
    <t>NICHOLAS J RICHISON</t>
  </si>
  <si>
    <t>RICHISON,NICHOLAS J</t>
  </si>
  <si>
    <t>020110450</t>
  </si>
  <si>
    <t>020110500</t>
  </si>
  <si>
    <t>020110550</t>
  </si>
  <si>
    <t>020110575</t>
  </si>
  <si>
    <t>CURTIS G CHAFFEE</t>
  </si>
  <si>
    <t>CHAFFEE,CURTIS G</t>
  </si>
  <si>
    <t>020110600</t>
  </si>
  <si>
    <t>ANDREW DAHL</t>
  </si>
  <si>
    <t>DAHL,ANDREW</t>
  </si>
  <si>
    <t>020110650</t>
  </si>
  <si>
    <t>020120100</t>
  </si>
  <si>
    <t>SHIRLEY BECK TRUST</t>
  </si>
  <si>
    <t>% SHIRLEY BECK</t>
  </si>
  <si>
    <t>BECK,SHIRLEY</t>
  </si>
  <si>
    <t>020120200</t>
  </si>
  <si>
    <t>020120300</t>
  </si>
  <si>
    <t>KELLY L MCDERMOTT ETAL</t>
  </si>
  <si>
    <t>MCDERMOTT,KELLY L ETAL</t>
  </si>
  <si>
    <t>020120400</t>
  </si>
  <si>
    <t>WARD K JOHNSON</t>
  </si>
  <si>
    <t>% THOMAS GOLLY</t>
  </si>
  <si>
    <t>JOHNSON,WARD K</t>
  </si>
  <si>
    <t>020120500</t>
  </si>
  <si>
    <t>020120600</t>
  </si>
  <si>
    <t>MARK C CRAVEN</t>
  </si>
  <si>
    <t>CRAVEN,MARK C</t>
  </si>
  <si>
    <t>020120650</t>
  </si>
  <si>
    <t>MARK C &amp; RITA R CRAVEN</t>
  </si>
  <si>
    <t>CRAVEN,MARK C &amp; RITA R</t>
  </si>
  <si>
    <t>020120700</t>
  </si>
  <si>
    <t>BRUCE &amp; BRYAN BROCKMANN</t>
  </si>
  <si>
    <t>BROCKMANN,BRUCE &amp; BRYAN</t>
  </si>
  <si>
    <t>020120800</t>
  </si>
  <si>
    <t>SUSAN MARY FINDLEY</t>
  </si>
  <si>
    <t>FINDLEY,SUSAN MARY</t>
  </si>
  <si>
    <t>020130100</t>
  </si>
  <si>
    <t>020130200</t>
  </si>
  <si>
    <t>ROBERT E KESSELRING SR &amp;</t>
  </si>
  <si>
    <t>THERESA J KESSELRING</t>
  </si>
  <si>
    <t>KESSELRING,ROBERT E SR &amp;</t>
  </si>
  <si>
    <t>020130225</t>
  </si>
  <si>
    <t>GEORGE A PEPPARD TRUST</t>
  </si>
  <si>
    <t>% MARCELLA PEPPARD</t>
  </si>
  <si>
    <t>PEPPARD,GEORGE A</t>
  </si>
  <si>
    <t>020130250</t>
  </si>
  <si>
    <t>MARK R &amp; SANDRA M JOHNSON</t>
  </si>
  <si>
    <t>JOHNSON,MARK R &amp; SANDRA M</t>
  </si>
  <si>
    <t>020130300</t>
  </si>
  <si>
    <t>BRYAN &amp; KIMBERLY BROCKMANN AND</t>
  </si>
  <si>
    <t>BRUCE AND CHERYL BROCKMANN</t>
  </si>
  <si>
    <t>BROCKMANN,BRYAN &amp; KIMBERLY &amp;</t>
  </si>
  <si>
    <t>020130350</t>
  </si>
  <si>
    <t>JEREMIAH J &amp; ALYCIA M JOHNSON</t>
  </si>
  <si>
    <t>JOHNSON,JEREMIAH J &amp; ALYCIA M</t>
  </si>
  <si>
    <t>020130400</t>
  </si>
  <si>
    <t>020130500</t>
  </si>
  <si>
    <t>CRAIG &amp; CHAD DIEGNAU</t>
  </si>
  <si>
    <t>DIEGNAU,CRAIG &amp; CHAD</t>
  </si>
  <si>
    <t>020130600</t>
  </si>
  <si>
    <t>DEAN R &amp; WENDY HOWARD</t>
  </si>
  <si>
    <t>HOWARD,DEAN R &amp; WENDY</t>
  </si>
  <si>
    <t>020130700</t>
  </si>
  <si>
    <t>DONALD M &amp; EVELYN D STRAUSER</t>
  </si>
  <si>
    <t>STRAUSER,DONALD M &amp; EVELYN D</t>
  </si>
  <si>
    <t>020130800</t>
  </si>
  <si>
    <t>CHAD &amp; MELISSA DIEGNAU</t>
  </si>
  <si>
    <t>DIEGNAU,CHAD &amp; MELISSA</t>
  </si>
  <si>
    <t>020130850</t>
  </si>
  <si>
    <t>020130900</t>
  </si>
  <si>
    <t>RICHARD CHARLES KRUEGER ETAL</t>
  </si>
  <si>
    <t>% FARMERS NATIONAL COMAPNY</t>
  </si>
  <si>
    <t>KRUEGER,RICHARD CHARLES</t>
  </si>
  <si>
    <t>020131000</t>
  </si>
  <si>
    <t>020140100</t>
  </si>
  <si>
    <t>HARVEY HAGEDORN</t>
  </si>
  <si>
    <t>HAGEDORN,HARVEY</t>
  </si>
  <si>
    <t>020140200</t>
  </si>
  <si>
    <t>020140250</t>
  </si>
  <si>
    <t>020140300</t>
  </si>
  <si>
    <t>RALPH E &amp; P A MESSER ETAL</t>
  </si>
  <si>
    <t>MESSER,RALPH E &amp; P A ETAL</t>
  </si>
  <si>
    <t>020140400</t>
  </si>
  <si>
    <t>020140500</t>
  </si>
  <si>
    <t>NICHOLAS W FRITZ</t>
  </si>
  <si>
    <t>FRITZ,NICHOLAS W</t>
  </si>
  <si>
    <t>020140600</t>
  </si>
  <si>
    <t>EVERETT E TOLLAKSON REV TRUST</t>
  </si>
  <si>
    <t>% RANDY BYLANDER</t>
  </si>
  <si>
    <t>TOLLAKSON,EVERETT E</t>
  </si>
  <si>
    <t>020140700</t>
  </si>
  <si>
    <t>MICHAEL OLTMAN</t>
  </si>
  <si>
    <t>OLTMAN,MICHAEL</t>
  </si>
  <si>
    <t>020140800</t>
  </si>
  <si>
    <t>RICE LAKE LLC</t>
  </si>
  <si>
    <t>% RONALD L CRAVEN</t>
  </si>
  <si>
    <t>020140900</t>
  </si>
  <si>
    <t>020141000</t>
  </si>
  <si>
    <t>020141100</t>
  </si>
  <si>
    <t>JEANETTE L HOWARD</t>
  </si>
  <si>
    <t>HOWARD,JEANETTE L</t>
  </si>
  <si>
    <t>020141150</t>
  </si>
  <si>
    <t>ALAN N &amp; STEPHANNIE K LANGAGER</t>
  </si>
  <si>
    <t>LANGAGER,ALAN N &amp; STEPHANNIE K</t>
  </si>
  <si>
    <t>020150100</t>
  </si>
  <si>
    <t>020150200</t>
  </si>
  <si>
    <t>020150300</t>
  </si>
  <si>
    <t>LAURENCE D SHOEMAKER</t>
  </si>
  <si>
    <t>SHOEMAKER,LAURENCE D</t>
  </si>
  <si>
    <t>020150350</t>
  </si>
  <si>
    <t>SCOTT &amp; LUPE Y STROMBERG</t>
  </si>
  <si>
    <t>STROMBERG,SCOTT &amp; LUPE Y</t>
  </si>
  <si>
    <t>020150400</t>
  </si>
  <si>
    <t>AMT FARMS LLC</t>
  </si>
  <si>
    <t>% BRONSON VAN WYCK</t>
  </si>
  <si>
    <t>020150500</t>
  </si>
  <si>
    <t>GREGORY J &amp; LORI A SCHOCK</t>
  </si>
  <si>
    <t>SCHOCK,GREGORY J &amp; LORI A</t>
  </si>
  <si>
    <t>020150600</t>
  </si>
  <si>
    <t>LINDA SAKATO ET AL</t>
  </si>
  <si>
    <t>% GREG SCHOCK</t>
  </si>
  <si>
    <t>SAKATO,LINDA</t>
  </si>
  <si>
    <t>020150650</t>
  </si>
  <si>
    <t>GREG &amp; LORI SCHOCK</t>
  </si>
  <si>
    <t>SCHOCK,GREG &amp; LORI</t>
  </si>
  <si>
    <t>020150700</t>
  </si>
  <si>
    <t>KATHLEEN M MATHIASON</t>
  </si>
  <si>
    <t>MATHIASON,KATHLEEN M</t>
  </si>
  <si>
    <t>020150800</t>
  </si>
  <si>
    <t>CURTIS G &amp; P D CHAFFEE ET AL</t>
  </si>
  <si>
    <t>CHAFFEE,CURTIS</t>
  </si>
  <si>
    <t>020160100</t>
  </si>
  <si>
    <t>KANE M TILNEY FARMS LLC</t>
  </si>
  <si>
    <t>KANE M TILNEY FARMS</t>
  </si>
  <si>
    <t>020160125</t>
  </si>
  <si>
    <t>HAYFOOT STRAWFOOT LLC</t>
  </si>
  <si>
    <t>020160150</t>
  </si>
  <si>
    <t>020160200</t>
  </si>
  <si>
    <t>020160250</t>
  </si>
  <si>
    <t>CURTIS G CHAFFEE ETAL</t>
  </si>
  <si>
    <t>CHAFFEE,CURTIS G ETAL</t>
  </si>
  <si>
    <t>020160300</t>
  </si>
  <si>
    <t>020160400</t>
  </si>
  <si>
    <t>LONNY A &amp; LYNN J BECKER</t>
  </si>
  <si>
    <t>BECKER,LONNY A &amp; LYNN J</t>
  </si>
  <si>
    <t>020160450</t>
  </si>
  <si>
    <t>LBH PARTNERS LLP</t>
  </si>
  <si>
    <t>020160500</t>
  </si>
  <si>
    <t>020160600</t>
  </si>
  <si>
    <t>020160700</t>
  </si>
  <si>
    <t>DAVID FINNEGAN</t>
  </si>
  <si>
    <t>FINNEGAN,DAVID</t>
  </si>
  <si>
    <t>020170100</t>
  </si>
  <si>
    <t>020170200</t>
  </si>
  <si>
    <t>DONALD R SNYDER,JR</t>
  </si>
  <si>
    <t>SNYDER,JR,DONALD R</t>
  </si>
  <si>
    <t>020170300</t>
  </si>
  <si>
    <t>ARLEN R &amp; SHARON K MOELLER</t>
  </si>
  <si>
    <t>MOELLER,ARLEN R &amp; SHARON K</t>
  </si>
  <si>
    <t>020170400</t>
  </si>
  <si>
    <t>ROGER L HALL</t>
  </si>
  <si>
    <t>HALL,ROGER L</t>
  </si>
  <si>
    <t>020170500</t>
  </si>
  <si>
    <t>BRUCE W BROCKMANN ETAL</t>
  </si>
  <si>
    <t>BROCKMANN,BRUCE W ETAL</t>
  </si>
  <si>
    <t>020170700</t>
  </si>
  <si>
    <t>BRUCE BROCKMANN ETAL</t>
  </si>
  <si>
    <t>BROCKMANN,BRUCE ETAL</t>
  </si>
  <si>
    <t>020180100</t>
  </si>
  <si>
    <t>020180150</t>
  </si>
  <si>
    <t>KENT LARSON</t>
  </si>
  <si>
    <t>LARSON,KENT</t>
  </si>
  <si>
    <t>020180175</t>
  </si>
  <si>
    <t>020180200</t>
  </si>
  <si>
    <t>JASKULKE FAMILY TRUST</t>
  </si>
  <si>
    <t>% CLIFFORD &amp; MARILYN JASKULKE</t>
  </si>
  <si>
    <t>020180250</t>
  </si>
  <si>
    <t>KENNETH D &amp; RHONDA R PETROWIAK</t>
  </si>
  <si>
    <t>PETROWIAK,KENNETH D &amp; RHONDA R</t>
  </si>
  <si>
    <t>020180300</t>
  </si>
  <si>
    <t>DUWAYNE C &amp; LESIA J JASKULKE</t>
  </si>
  <si>
    <t>JASKULKE,DUWAYNE C &amp; LESIA J</t>
  </si>
  <si>
    <t>020180400</t>
  </si>
  <si>
    <t>WOLTER BROTHERS PARTNERSHIP</t>
  </si>
  <si>
    <t>% PAUL WOLTER</t>
  </si>
  <si>
    <t>RES/AG</t>
  </si>
  <si>
    <t>020180450</t>
  </si>
  <si>
    <t>ARLEN R &amp; SHARON K MOELLER &amp;</t>
  </si>
  <si>
    <t>BERDEAN A &amp; JANICE F MOELLER</t>
  </si>
  <si>
    <t>MOELLER,ARLEN R &amp; SHARON K &amp;</t>
  </si>
  <si>
    <t>020180500</t>
  </si>
  <si>
    <t>JOHN D &amp; CONSTANCE L ANTHONY</t>
  </si>
  <si>
    <t>ANTHONY,JOHN D &amp; CONSTANCE L</t>
  </si>
  <si>
    <t>020180600</t>
  </si>
  <si>
    <t>DARWIN R ANTHONY</t>
  </si>
  <si>
    <t>ANTHONY,DARWIN R</t>
  </si>
  <si>
    <t>020190100</t>
  </si>
  <si>
    <t>BRENT A TONNE</t>
  </si>
  <si>
    <t>TONNE,BRENT A</t>
  </si>
  <si>
    <t>020190200</t>
  </si>
  <si>
    <t>020190250</t>
  </si>
  <si>
    <t>DAVID &amp; ELIZABETH SHIMON</t>
  </si>
  <si>
    <t>SHIMON,DAVID &amp; ELIZABETH</t>
  </si>
  <si>
    <t>020190300</t>
  </si>
  <si>
    <t>MARVEL M SNYDER</t>
  </si>
  <si>
    <t>SNYDER,MARVEL M</t>
  </si>
  <si>
    <t>020190400</t>
  </si>
  <si>
    <t>WILLARD ABEL TRUST AGREEMENT</t>
  </si>
  <si>
    <t>ABEL,WILLARD</t>
  </si>
  <si>
    <t>020190450</t>
  </si>
  <si>
    <t>RONALD ABEL</t>
  </si>
  <si>
    <t>ABEL,RONALD</t>
  </si>
  <si>
    <t>020190500</t>
  </si>
  <si>
    <t>MELVA LOU TONNE</t>
  </si>
  <si>
    <t>TONNE,MELVA LOU</t>
  </si>
  <si>
    <t>020190550</t>
  </si>
  <si>
    <t>KAJ H &amp; SASHA JENSEN</t>
  </si>
  <si>
    <t>JENSEN,KAJ H &amp; SASHA</t>
  </si>
  <si>
    <t>020200100</t>
  </si>
  <si>
    <t>RB FRETTY PROPERTIES LLC</t>
  </si>
  <si>
    <t>020200200</t>
  </si>
  <si>
    <t>BRENT &amp; CAROL TONNE</t>
  </si>
  <si>
    <t>TONNE,BRENT &amp; CAROL</t>
  </si>
  <si>
    <t>020200250</t>
  </si>
  <si>
    <t>MAURICE B &amp; JOANN THEOBALD</t>
  </si>
  <si>
    <t>THEOBALD,MAURICE B &amp; JOANN</t>
  </si>
  <si>
    <t>020200300</t>
  </si>
  <si>
    <t>020200400</t>
  </si>
  <si>
    <t>HOWARD G CORDES REV TRUST</t>
  </si>
  <si>
    <t>% HOWARD G &amp; BETTY CORDES TTS</t>
  </si>
  <si>
    <t>CORDES,HOWARD G</t>
  </si>
  <si>
    <t>020200450</t>
  </si>
  <si>
    <t>JOSEPH A &amp; CHERYL LOUGHMILLER</t>
  </si>
  <si>
    <t>LOUGHMILLER,JOSEPH A &amp; CHERYL</t>
  </si>
  <si>
    <t>020200500</t>
  </si>
  <si>
    <t>STATE OF MINNESOTA</t>
  </si>
  <si>
    <t>DNR DIVISION OF LAND &amp; MINERAL</t>
  </si>
  <si>
    <t>STATE ACQUIRED</t>
  </si>
  <si>
    <t>020200550</t>
  </si>
  <si>
    <t>THOMAS L &amp; MARIA L HINZ</t>
  </si>
  <si>
    <t>HINZ,THOMAS L &amp; MARIA L</t>
  </si>
  <si>
    <t>020200575</t>
  </si>
  <si>
    <t>RODNEY &amp; CONNIE HINZ</t>
  </si>
  <si>
    <t>HINZ,RODNEY &amp; CONNIE</t>
  </si>
  <si>
    <t>020200600</t>
  </si>
  <si>
    <t>020200625</t>
  </si>
  <si>
    <t>020200650</t>
  </si>
  <si>
    <t>020200675</t>
  </si>
  <si>
    <t>020200680</t>
  </si>
  <si>
    <t>020200700</t>
  </si>
  <si>
    <t>MICHAEL FINDLEY</t>
  </si>
  <si>
    <t>FINDLEY,MICHAEL</t>
  </si>
  <si>
    <t>020200800</t>
  </si>
  <si>
    <t>HENRY &amp; VIOLA ABERSON REV TSTS</t>
  </si>
  <si>
    <t>% MARSHA HAMRE</t>
  </si>
  <si>
    <t>ABERSON,HENRY &amp; VIOLA</t>
  </si>
  <si>
    <t>020210100</t>
  </si>
  <si>
    <t>020210200</t>
  </si>
  <si>
    <t>FRANCES V MORTENSEN  ETAL</t>
  </si>
  <si>
    <t>MORTENSEN,FRANCES V (LE)ET AL</t>
  </si>
  <si>
    <t>020210300</t>
  </si>
  <si>
    <t>020210400</t>
  </si>
  <si>
    <t>020210450</t>
  </si>
  <si>
    <t>RYAN VOYLES</t>
  </si>
  <si>
    <t>VOYLES,RYAN</t>
  </si>
  <si>
    <t>020210500</t>
  </si>
  <si>
    <t>STANLEY C DALTON RES TRUST AND</t>
  </si>
  <si>
    <t>JOSEPH O &amp; VIRGINIA D GEHRETT</t>
  </si>
  <si>
    <t>DALTON,STANLEY C</t>
  </si>
  <si>
    <t>020220100</t>
  </si>
  <si>
    <t>020220200</t>
  </si>
  <si>
    <t>020220300</t>
  </si>
  <si>
    <t>LARRY D BEHRENS &amp; L BEHRENS</t>
  </si>
  <si>
    <t>BEHRENS,LARRY D BEHRENS &amp; L</t>
  </si>
  <si>
    <t>020220400</t>
  </si>
  <si>
    <t>LYNN J &amp; LONNY A BECKER</t>
  </si>
  <si>
    <t>BECKER,LYNN J &amp; LONNY A</t>
  </si>
  <si>
    <t>020220500</t>
  </si>
  <si>
    <t>SUSAN E &amp; JERALD A GREFE</t>
  </si>
  <si>
    <t>GREFE,SUSAN E &amp; JERALD A</t>
  </si>
  <si>
    <t>020220600</t>
  </si>
  <si>
    <t>ROBERT B MCCOUN ETAL</t>
  </si>
  <si>
    <t>%WELLS FARGO TRUST-REAL ESTATE</t>
  </si>
  <si>
    <t>MCCOUN,ROBERT B ETAL</t>
  </si>
  <si>
    <t>020220700</t>
  </si>
  <si>
    <t>DONALD &amp; MARIE JOSE ETAL</t>
  </si>
  <si>
    <t>JOSE,DONALD &amp; MARIE ETAL</t>
  </si>
  <si>
    <t>020230100</t>
  </si>
  <si>
    <t>WILLIAM A WOOD ESTATE TRUST</t>
  </si>
  <si>
    <t>% GENEVA WOOD &amp; RAY WOOD TTS</t>
  </si>
  <si>
    <t>WOOD,WILLIAM A ESTATE</t>
  </si>
  <si>
    <t>020230200</t>
  </si>
  <si>
    <t>CENTER CREEK PUBLIC CEMETERY</t>
  </si>
  <si>
    <t>CEMETERY-PUBLIC</t>
  </si>
  <si>
    <t>020230300</t>
  </si>
  <si>
    <t>GENEVA A WOOD</t>
  </si>
  <si>
    <t>WOOD,GENEVA A</t>
  </si>
  <si>
    <t>020230400</t>
  </si>
  <si>
    <t>CURTIS D HOWARD</t>
  </si>
  <si>
    <t>HOWARD,CURTIS D</t>
  </si>
  <si>
    <t>020230500</t>
  </si>
  <si>
    <t>020230600</t>
  </si>
  <si>
    <t>020230700</t>
  </si>
  <si>
    <t>PAMELA J HILL</t>
  </si>
  <si>
    <t>KATHLEEN M MATHIASON ETAL</t>
  </si>
  <si>
    <t>HILL,PAMELA J</t>
  </si>
  <si>
    <t>020240100</t>
  </si>
  <si>
    <t>DONALD HALL</t>
  </si>
  <si>
    <t>HALL,DONALD</t>
  </si>
  <si>
    <t>020240200</t>
  </si>
  <si>
    <t>CURTIS &amp; JEANETTE HOWARD</t>
  </si>
  <si>
    <t>HOWARD,CURTIS &amp; JEANETTE</t>
  </si>
  <si>
    <t>020240250</t>
  </si>
  <si>
    <t>DWAINE L &amp; EVELYN J PETERSON</t>
  </si>
  <si>
    <t>PETERSON,DWAINE L &amp; EVELYN J</t>
  </si>
  <si>
    <t>020240300</t>
  </si>
  <si>
    <t>020240400</t>
  </si>
  <si>
    <t>020240500</t>
  </si>
  <si>
    <t>020240600</t>
  </si>
  <si>
    <t>KENNETH K BAKER</t>
  </si>
  <si>
    <t>BAKER,KENNETH K</t>
  </si>
  <si>
    <t>020240700</t>
  </si>
  <si>
    <t>MARKUS &amp; KERI MURPHY</t>
  </si>
  <si>
    <t>MURPHY,MARKUS &amp; KERI</t>
  </si>
  <si>
    <t>020240725</t>
  </si>
  <si>
    <t>WAKEFIELD PORK INC</t>
  </si>
  <si>
    <t>020240750</t>
  </si>
  <si>
    <t>DIVERSIFIED AGRICULTURAL INC</t>
  </si>
  <si>
    <t>020240775</t>
  </si>
  <si>
    <t>020240800</t>
  </si>
  <si>
    <t>020240900</t>
  </si>
  <si>
    <t>DONALD L HALL</t>
  </si>
  <si>
    <t>HALL,DONALD L</t>
  </si>
  <si>
    <t>020240920</t>
  </si>
  <si>
    <t>020241000</t>
  </si>
  <si>
    <t>ELNORA ANDERSON ETAL LE</t>
  </si>
  <si>
    <t>% JOHN EDMAN</t>
  </si>
  <si>
    <t>ANDERSON,ELNORA</t>
  </si>
  <si>
    <t>020250100</t>
  </si>
  <si>
    <t>020250150</t>
  </si>
  <si>
    <t>JAMES L &amp; MICHELLE M JOHNSON</t>
  </si>
  <si>
    <t>JOHNSON,JAMES L &amp; MICHELLE M</t>
  </si>
  <si>
    <t>020250175</t>
  </si>
  <si>
    <t>TERRY R JENSON &amp;</t>
  </si>
  <si>
    <t>JULIE A HOFFMAN</t>
  </si>
  <si>
    <t>JENSON,TERRY R</t>
  </si>
  <si>
    <t>020250200</t>
  </si>
  <si>
    <t>KEVIN &amp; JANNETTE WALKER</t>
  </si>
  <si>
    <t>WALKER,KEVIN &amp; JANNETTE</t>
  </si>
  <si>
    <t>020250225</t>
  </si>
  <si>
    <t>YVONNE &amp; CHARLES J CORY</t>
  </si>
  <si>
    <t>CORY,YVONNE &amp; CHARLES J</t>
  </si>
  <si>
    <t>020250250</t>
  </si>
  <si>
    <t>CHAD &amp; TORRE ECKMANN</t>
  </si>
  <si>
    <t>ECKMANN,CHAD &amp; TORRE</t>
  </si>
  <si>
    <t>020250300</t>
  </si>
  <si>
    <t>020250400</t>
  </si>
  <si>
    <t>020250500</t>
  </si>
  <si>
    <t>MONICA MCDONALD</t>
  </si>
  <si>
    <t>MCDONALD,MONICA</t>
  </si>
  <si>
    <t>020250600</t>
  </si>
  <si>
    <t>MARY ANN ZIEGLER</t>
  </si>
  <si>
    <t>ZIEGLER,MARY ANN</t>
  </si>
  <si>
    <t>020260100</t>
  </si>
  <si>
    <t>020260200</t>
  </si>
  <si>
    <t>DONALD L &amp; JEFFREY L HALL</t>
  </si>
  <si>
    <t>HALL,DONALD L &amp; JEFFREY L</t>
  </si>
  <si>
    <t>020260250</t>
  </si>
  <si>
    <t>EUGENE &amp; KIM M SHOEMAKER</t>
  </si>
  <si>
    <t>SHOEMAKER,EUGENE &amp; KIM M</t>
  </si>
  <si>
    <t>020260300</t>
  </si>
  <si>
    <t>ROLLO &amp; SUZANNE K BARNES</t>
  </si>
  <si>
    <t>BARNES,ROLLO &amp; SUZANNE K</t>
  </si>
  <si>
    <t>020260400</t>
  </si>
  <si>
    <t>CALVIN &amp; JODY SAXTON</t>
  </si>
  <si>
    <t>SAXTON,CALVIN &amp; JODY</t>
  </si>
  <si>
    <t>020260500</t>
  </si>
  <si>
    <t>020260600</t>
  </si>
  <si>
    <t>020260650</t>
  </si>
  <si>
    <t>BENJAMIN J &amp; SARA L KOLBE</t>
  </si>
  <si>
    <t>KOLBE,BENJAMIN J &amp; SARA L</t>
  </si>
  <si>
    <t>020260700</t>
  </si>
  <si>
    <t>020260750</t>
  </si>
  <si>
    <t>GARY L &amp; SHERRI J ETTESVOLD</t>
  </si>
  <si>
    <t>ETTESVOLD,GARY L &amp; SHERRI J</t>
  </si>
  <si>
    <t>020270100</t>
  </si>
  <si>
    <t>DONALD G BARNES REV TRUST &amp;</t>
  </si>
  <si>
    <t>RICHARD L BARNES</t>
  </si>
  <si>
    <t>BARNES,DONALD</t>
  </si>
  <si>
    <t>020270150</t>
  </si>
  <si>
    <t>DONALD G &amp; RICHARD L BARNES</t>
  </si>
  <si>
    <t>BARNES,DONALD G &amp; RICHARD L</t>
  </si>
  <si>
    <t>020270200</t>
  </si>
  <si>
    <t>LUCILLE GORGEN TST AGRMT ETAL</t>
  </si>
  <si>
    <t>% DONALD &amp; DOLORES GRONEWALD</t>
  </si>
  <si>
    <t>GORGEN,LUCILLE E</t>
  </si>
  <si>
    <t>020270250</t>
  </si>
  <si>
    <t>ROSS GRONEWALD</t>
  </si>
  <si>
    <t>GRONEWALD,ROSS</t>
  </si>
  <si>
    <t>020270300</t>
  </si>
  <si>
    <t>ALICE C BARNES REVOC TRUST</t>
  </si>
  <si>
    <t>BARNES,ALICE</t>
  </si>
  <si>
    <t>020270350</t>
  </si>
  <si>
    <t>020270400</t>
  </si>
  <si>
    <t>RICHARD K FINDLEY</t>
  </si>
  <si>
    <t>FINDLEY,RICHARD K</t>
  </si>
  <si>
    <t>020270500</t>
  </si>
  <si>
    <t>020270600</t>
  </si>
  <si>
    <t>LUCILLE E GORGEN ETAL LE</t>
  </si>
  <si>
    <t>% DOLORES GRONEWALD</t>
  </si>
  <si>
    <t>020270625</t>
  </si>
  <si>
    <t>LUCILLE E GORGEN TST AGMT ETAL</t>
  </si>
  <si>
    <t>020270650</t>
  </si>
  <si>
    <t>ANN M GRONEWALD TRUST &amp;</t>
  </si>
  <si>
    <t>GRONEWALD TRUST B</t>
  </si>
  <si>
    <t>GRONEWALD,ANN M &amp;</t>
  </si>
  <si>
    <t>020270700</t>
  </si>
  <si>
    <t>020280100</t>
  </si>
  <si>
    <t>DWANE K BLACHOWSKE</t>
  </si>
  <si>
    <t>BLACHOWSKE,DWANE K</t>
  </si>
  <si>
    <t>020280200</t>
  </si>
  <si>
    <t>020280300</t>
  </si>
  <si>
    <t>020280350</t>
  </si>
  <si>
    <t>TERRANCE J HOPP</t>
  </si>
  <si>
    <t>HOPP,TERRANCE J</t>
  </si>
  <si>
    <t>020280400</t>
  </si>
  <si>
    <t>PAULA &amp; WILLIAM G THIEDE</t>
  </si>
  <si>
    <t>THIEDE,PAULA &amp; WILLIAM G</t>
  </si>
  <si>
    <t>020280450</t>
  </si>
  <si>
    <t>GRACE D &amp; GARY W HAECKEL</t>
  </si>
  <si>
    <t>HAECKEL,GRACE D &amp; GARY W</t>
  </si>
  <si>
    <t>020280500</t>
  </si>
  <si>
    <t>RUSSELL &amp; LINDA OSMUNDSEN</t>
  </si>
  <si>
    <t>OSMUNDSEN,RUSSELL &amp; LINDA</t>
  </si>
  <si>
    <t>020290100</t>
  </si>
  <si>
    <t>020290200</t>
  </si>
  <si>
    <t>CITY OF GRANADA</t>
  </si>
  <si>
    <t>GRANADA,CITY OF</t>
  </si>
  <si>
    <t>MUNICIPAL PUB-OTHER</t>
  </si>
  <si>
    <t>020290300</t>
  </si>
  <si>
    <t>RONALD &amp; JO ANN NISS</t>
  </si>
  <si>
    <t>NISS,RONALD &amp; JO ANN</t>
  </si>
  <si>
    <t>020290400</t>
  </si>
  <si>
    <t>FRANCIS &amp; MABEL MOTL (LE) ETAL</t>
  </si>
  <si>
    <t>%MAPLEWOOD RESIDENCE</t>
  </si>
  <si>
    <t>MOTL,FRANCIS R &amp;MABEL (LE)ETAL</t>
  </si>
  <si>
    <t>020290500</t>
  </si>
  <si>
    <t>DOROTHY M SAXTON &amp; LYLE E</t>
  </si>
  <si>
    <t>SAXTON RESIDUAL TRUST</t>
  </si>
  <si>
    <t>020290600</t>
  </si>
  <si>
    <t>MYRON MATHIASON</t>
  </si>
  <si>
    <t>MATHIASON,MYRON</t>
  </si>
  <si>
    <t>020290700</t>
  </si>
  <si>
    <t>U S WEST COMMUNICATIONS INC</t>
  </si>
  <si>
    <t>% CENTURYLINK PROP TAX DEPT</t>
  </si>
  <si>
    <t>COMM LAND &amp; BLDGS</t>
  </si>
  <si>
    <t>020290800</t>
  </si>
  <si>
    <t>DOUGLAS A WILLNER</t>
  </si>
  <si>
    <t>WILLNER,DOUGLAS A</t>
  </si>
  <si>
    <t>020290900</t>
  </si>
  <si>
    <t>MICHAEL J &amp; D H SPARKS</t>
  </si>
  <si>
    <t>SPARKS,MICHAEL J &amp; D H</t>
  </si>
  <si>
    <t>020291000</t>
  </si>
  <si>
    <t>020291050</t>
  </si>
  <si>
    <t>PETER &amp; CINDY L M MILNE</t>
  </si>
  <si>
    <t>MILNE,PETER &amp; CINDY L M</t>
  </si>
  <si>
    <t>020291100</t>
  </si>
  <si>
    <t>020291200</t>
  </si>
  <si>
    <t>020291300</t>
  </si>
  <si>
    <t>WATONWAN FARM SERVICE CO</t>
  </si>
  <si>
    <t>INDS LAND &amp; BLDGS</t>
  </si>
  <si>
    <t>020291400</t>
  </si>
  <si>
    <t>020291500</t>
  </si>
  <si>
    <t>SCHOOL DISTRICT # 2536</t>
  </si>
  <si>
    <t>K-12 SCH-PUBLIC</t>
  </si>
  <si>
    <t>020300100</t>
  </si>
  <si>
    <t>JEFFREY L &amp; JILL R MATHIASON</t>
  </si>
  <si>
    <t>MATHIASON,JEFFREY L &amp; JILL R</t>
  </si>
  <si>
    <t>020300150</t>
  </si>
  <si>
    <t>020300200</t>
  </si>
  <si>
    <t>DAVID L &amp; M K MATHIASON</t>
  </si>
  <si>
    <t>MATHIASON,DAVID L &amp; M K</t>
  </si>
  <si>
    <t>020300300</t>
  </si>
  <si>
    <t>E-W TRUST</t>
  </si>
  <si>
    <t>020300350</t>
  </si>
  <si>
    <t>GLEN ARTHUR BECKER</t>
  </si>
  <si>
    <t>BECKER,GLEN ARTHUR</t>
  </si>
  <si>
    <t>020300400</t>
  </si>
  <si>
    <t>020300500</t>
  </si>
  <si>
    <t>020300600</t>
  </si>
  <si>
    <t>020300700</t>
  </si>
  <si>
    <t>020310100</t>
  </si>
  <si>
    <t>RANDALL C SCHMIDT</t>
  </si>
  <si>
    <t>SCHMIDT,RANDALL C</t>
  </si>
  <si>
    <t>020310150</t>
  </si>
  <si>
    <t>020310200</t>
  </si>
  <si>
    <t>RICHARD L &amp; J M MADAY ETAL</t>
  </si>
  <si>
    <t>MADAY, RICHARD L &amp; J M ETAL</t>
  </si>
  <si>
    <t>020310225</t>
  </si>
  <si>
    <t>STATELINE COOP &amp; WATONWAN FARM</t>
  </si>
  <si>
    <t>SERVICE</t>
  </si>
  <si>
    <t>FARM,STATELINE COOP &amp; WATONWAN</t>
  </si>
  <si>
    <t>020310250</t>
  </si>
  <si>
    <t>JEAN DREXLER</t>
  </si>
  <si>
    <t>DREXLER,JEAN</t>
  </si>
  <si>
    <t>020310300</t>
  </si>
  <si>
    <t>GOLDIE N LOHSE REV TRUST</t>
  </si>
  <si>
    <t>LOHSE,GOLDIE N</t>
  </si>
  <si>
    <t>020310350</t>
  </si>
  <si>
    <t>BENJAMIN L AUSTIN</t>
  </si>
  <si>
    <t>AUSTIN,BENJAMIN L</t>
  </si>
  <si>
    <t>020310400</t>
  </si>
  <si>
    <t>MARY E ZELLMER</t>
  </si>
  <si>
    <t>ZELLMER,MARY E</t>
  </si>
  <si>
    <t>020310500</t>
  </si>
  <si>
    <t>PHILIP R &amp; M K ASKEVOLD</t>
  </si>
  <si>
    <t>ASKEVOLD,PHILIP R &amp; M K</t>
  </si>
  <si>
    <t>020310600</t>
  </si>
  <si>
    <t>020310700</t>
  </si>
  <si>
    <t>020320100</t>
  </si>
  <si>
    <t>020320125</t>
  </si>
  <si>
    <t>MAKE LINE RIDGE LLP</t>
  </si>
  <si>
    <t>020320200</t>
  </si>
  <si>
    <t>020320300</t>
  </si>
  <si>
    <t>020320400</t>
  </si>
  <si>
    <t>020320500</t>
  </si>
  <si>
    <t>LARRY D &amp; BARBARA KOOIMAN</t>
  </si>
  <si>
    <t>KOOIMAN,LARRY D &amp; BARBARA</t>
  </si>
  <si>
    <t>020320600</t>
  </si>
  <si>
    <t>020320700</t>
  </si>
  <si>
    <t>ANDREW &amp; CHRISTINA DAHL</t>
  </si>
  <si>
    <t>DAHL,ANDREW &amp; CHRISTINA</t>
  </si>
  <si>
    <t>020320750</t>
  </si>
  <si>
    <t>020320800</t>
  </si>
  <si>
    <t>020320900</t>
  </si>
  <si>
    <t>020330100</t>
  </si>
  <si>
    <t>020330200</t>
  </si>
  <si>
    <t>020330300</t>
  </si>
  <si>
    <t>020330400</t>
  </si>
  <si>
    <t>ANDREW J DAHL</t>
  </si>
  <si>
    <t>DAHL,ANDREW J</t>
  </si>
  <si>
    <t>020330500</t>
  </si>
  <si>
    <t>DFP LIMITED PARTNERSHIP</t>
  </si>
  <si>
    <t>% COLIN E DOUGHERTY GEN PTR</t>
  </si>
  <si>
    <t>020330600</t>
  </si>
  <si>
    <t>020330700</t>
  </si>
  <si>
    <t>CLIFFORD E &amp; J. EISENBARGER</t>
  </si>
  <si>
    <t>EISENBARGER,CLIFFORD E &amp; J.</t>
  </si>
  <si>
    <t>020340100</t>
  </si>
  <si>
    <t>020340150</t>
  </si>
  <si>
    <t>020340200</t>
  </si>
  <si>
    <t>020340300</t>
  </si>
  <si>
    <t>JACLYN SCHWIEGER HALL</t>
  </si>
  <si>
    <t>HALL,JACLYN SCHWIEGER</t>
  </si>
  <si>
    <t>020340400</t>
  </si>
  <si>
    <t>DONALD &amp; D GRONEWALD TRUSTS</t>
  </si>
  <si>
    <t>GRONEWALD,DONALD &amp; DELORES</t>
  </si>
  <si>
    <t>020340450</t>
  </si>
  <si>
    <t>ROSS R &amp; JESSICA GRONEWALD</t>
  </si>
  <si>
    <t>GRONEWALD,ROSS R &amp; JESSICA</t>
  </si>
  <si>
    <t>020340500</t>
  </si>
  <si>
    <t>020340600</t>
  </si>
  <si>
    <t>020350100</t>
  </si>
  <si>
    <t>020350150</t>
  </si>
  <si>
    <t>020350200</t>
  </si>
  <si>
    <t>JOANNE CONN</t>
  </si>
  <si>
    <t>CONN,JOANNE</t>
  </si>
  <si>
    <t>020350300</t>
  </si>
  <si>
    <t>DENISE TRAETOW &amp;</t>
  </si>
  <si>
    <t>CURTIS GRONEWALD</t>
  </si>
  <si>
    <t>TRAETOW,DENISE &amp; C GRONEWALD</t>
  </si>
  <si>
    <t>020350400</t>
  </si>
  <si>
    <t>020350500</t>
  </si>
  <si>
    <t>LAWRENCE P MCGUIRE</t>
  </si>
  <si>
    <t>MCGUIRE,LAWRENCE P</t>
  </si>
  <si>
    <t>020350600</t>
  </si>
  <si>
    <t>CAROLYN GRUSSING &amp;</t>
  </si>
  <si>
    <t>MICHAEL D ANDERSON</t>
  </si>
  <si>
    <t>GRUSSING,CAROLYN &amp;</t>
  </si>
  <si>
    <t>020350650</t>
  </si>
  <si>
    <t>020360100</t>
  </si>
  <si>
    <t>HARVEY &amp; LEOLA HAGEDORN</t>
  </si>
  <si>
    <t>HAGEDORN,HARVEY &amp; LEOLA</t>
  </si>
  <si>
    <t>020360150</t>
  </si>
  <si>
    <t>RYAN A &amp; CORNELIA M HAGEDORN</t>
  </si>
  <si>
    <t>HAGEDORN,RYAN A &amp; CORNELIA M</t>
  </si>
  <si>
    <t>020360200</t>
  </si>
  <si>
    <t>JOHN W &amp; BONITA MOORE REV TSTS</t>
  </si>
  <si>
    <t>% JOHN W MOORE</t>
  </si>
  <si>
    <t>MOORE,JOHN W &amp; BONITA</t>
  </si>
  <si>
    <t>020360300</t>
  </si>
  <si>
    <t>DARMER RESOURCES LP</t>
  </si>
  <si>
    <t>020360350</t>
  </si>
  <si>
    <t>020360400</t>
  </si>
  <si>
    <t>020360500</t>
  </si>
  <si>
    <t>020360600</t>
  </si>
  <si>
    <t>020360700</t>
  </si>
  <si>
    <t>021000010</t>
  </si>
  <si>
    <t>023000010</t>
  </si>
  <si>
    <t>MICHAEL J &amp; JUDITH M POST</t>
  </si>
  <si>
    <t>POST,MICHAEL J &amp; JUDITH M</t>
  </si>
  <si>
    <t>029970010</t>
  </si>
  <si>
    <t>DM &amp; E RAILROAD</t>
  </si>
  <si>
    <t>7TH FLOOR TAX DEPARTMENT</t>
  </si>
  <si>
    <t>RR LAND &amp; BLDGS</t>
  </si>
  <si>
    <t>029970020</t>
  </si>
  <si>
    <t>P</t>
  </si>
  <si>
    <t>029990410</t>
  </si>
  <si>
    <t>ITC MIDWEST LLC</t>
  </si>
  <si>
    <t>PP TRANS &lt; 200KV</t>
  </si>
  <si>
    <t>030010100</t>
  </si>
  <si>
    <t>JOE K &amp; PAT J MOORE</t>
  </si>
  <si>
    <t>MOORE,JOE K &amp; PAT J</t>
  </si>
  <si>
    <t>030010200</t>
  </si>
  <si>
    <t>FRED C &amp; LEONA DAHL</t>
  </si>
  <si>
    <t>% CHAD F MOORE, PR</t>
  </si>
  <si>
    <t>DAHL,FRED C &amp; LEONA</t>
  </si>
  <si>
    <t>030010300</t>
  </si>
  <si>
    <t>BYRON K &amp; SANDRA A STEUER</t>
  </si>
  <si>
    <t>STEUER,BYRON K &amp; SANDRA A</t>
  </si>
  <si>
    <t>030010350</t>
  </si>
  <si>
    <t>030010400</t>
  </si>
  <si>
    <t>030010500</t>
  </si>
  <si>
    <t>030010600</t>
  </si>
  <si>
    <t>MAURICE &amp; V KELLANDER TRUSTS</t>
  </si>
  <si>
    <t>% MAURICE E KELLANDER</t>
  </si>
  <si>
    <t>KELLANDER,MAURICE &amp; VERNA</t>
  </si>
  <si>
    <t>030020100</t>
  </si>
  <si>
    <t>KEVIN A &amp; MARY A HUGOSON</t>
  </si>
  <si>
    <t>HUGOSON,KEVIN A &amp; MARY A</t>
  </si>
  <si>
    <t>030020200</t>
  </si>
  <si>
    <t>DAVID G &amp; REBECCA A LARSEN</t>
  </si>
  <si>
    <t>LARSEN,DAVID G &amp; REBECCA A</t>
  </si>
  <si>
    <t>030020300</t>
  </si>
  <si>
    <t>BOBBY D &amp; DONNA J BUTTERFIELD</t>
  </si>
  <si>
    <t>BUTTERFIELD,BOBBY D &amp; DONNA J</t>
  </si>
  <si>
    <t>030020400</t>
  </si>
  <si>
    <t>AMERICAN EQUITY FUND</t>
  </si>
  <si>
    <t>% HOME SERVICING LLC</t>
  </si>
  <si>
    <t>030020500</t>
  </si>
  <si>
    <t>GUSTAFSON LEGACY TRUST U/A</t>
  </si>
  <si>
    <t>DTD 11/22/10</t>
  </si>
  <si>
    <t>GUSTAFSON LEGACY TRUST</t>
  </si>
  <si>
    <t>030030100</t>
  </si>
  <si>
    <t>CLARENCE A &amp; W M LUHMANN</t>
  </si>
  <si>
    <t>LUHMANN,CLARENCE A &amp; W M</t>
  </si>
  <si>
    <t>030030150</t>
  </si>
  <si>
    <t>PATRICIA K &amp; CHRIS R MIELKE</t>
  </si>
  <si>
    <t>MIELKE,PATRICIA K &amp; CHRIS R</t>
  </si>
  <si>
    <t>030030200</t>
  </si>
  <si>
    <t>MAURICE E &amp; V J KELLANDER</t>
  </si>
  <si>
    <t>KELLANDER,MAURICE E &amp; V J</t>
  </si>
  <si>
    <t>030030300</t>
  </si>
  <si>
    <t>030030400</t>
  </si>
  <si>
    <t>SCOTT &amp; LISA DAHL</t>
  </si>
  <si>
    <t>DAHL,SCOTT &amp; LISA</t>
  </si>
  <si>
    <t>030030450</t>
  </si>
  <si>
    <t>030030500</t>
  </si>
  <si>
    <t>HUGOSON FAMILY REV LIVING TST</t>
  </si>
  <si>
    <t>% LEIGHTON &amp; ARDIS HUGOSON TTS</t>
  </si>
  <si>
    <t>030030550</t>
  </si>
  <si>
    <t>030030600</t>
  </si>
  <si>
    <t>HUGOSON FAMILY FARMS LLLP</t>
  </si>
  <si>
    <t>030030700</t>
  </si>
  <si>
    <t>SCOTT LEE &amp; CHERYL A DREVER</t>
  </si>
  <si>
    <t>DREVER,SCOTT LEE &amp; CHERYL A</t>
  </si>
  <si>
    <t>030040100</t>
  </si>
  <si>
    <t>ROBERT G &amp; SUSAN K LENORT</t>
  </si>
  <si>
    <t>LENORT,ROBERT G &amp; SUSAN K</t>
  </si>
  <si>
    <t>030040200</t>
  </si>
  <si>
    <t>AE FARMS LLP</t>
  </si>
  <si>
    <t>030040300</t>
  </si>
  <si>
    <t>EUGENE &amp; PATRICIA HUGOSON</t>
  </si>
  <si>
    <t>HUGOSON,EUGENE &amp; PATRICIA</t>
  </si>
  <si>
    <t>030040400</t>
  </si>
  <si>
    <t>JOHN G BENCK</t>
  </si>
  <si>
    <t>BENCK,JOHN G</t>
  </si>
  <si>
    <t>030040500</t>
  </si>
  <si>
    <t>030040600</t>
  </si>
  <si>
    <t>AARON J BENCK</t>
  </si>
  <si>
    <t>BENCK,AARON J</t>
  </si>
  <si>
    <t>030040700</t>
  </si>
  <si>
    <t>030040720</t>
  </si>
  <si>
    <t>MN DEPT OF TRANSPORTATION</t>
  </si>
  <si>
    <t>OFFICE OF AERONAUTICS</t>
  </si>
  <si>
    <t>030040800</t>
  </si>
  <si>
    <t>JOHN &amp; DIXIE BENCK</t>
  </si>
  <si>
    <t>BENCK,JOHN &amp; DIXIE</t>
  </si>
  <si>
    <t>030040820</t>
  </si>
  <si>
    <t>030040825</t>
  </si>
  <si>
    <t>ADOLPH &amp; G BROCKMANN ETAL</t>
  </si>
  <si>
    <t>BROCKMANN,ADOLPH &amp; G (LE) ETAL</t>
  </si>
  <si>
    <t>030040850</t>
  </si>
  <si>
    <t>030050100</t>
  </si>
  <si>
    <t>030050150</t>
  </si>
  <si>
    <t>HG5 PORK LLC</t>
  </si>
  <si>
    <t>030050200</t>
  </si>
  <si>
    <t>030050300</t>
  </si>
  <si>
    <t>CALVIN G &amp; GLORIA B MATTSON</t>
  </si>
  <si>
    <t>MATTSON,CALVIN G &amp; GLORIA B</t>
  </si>
  <si>
    <t>030050325</t>
  </si>
  <si>
    <t>BRADLEY C &amp; JACKIE S MATTSON</t>
  </si>
  <si>
    <t>MATTSON,BRADLEY C &amp; JACKIE S</t>
  </si>
  <si>
    <t>030050350</t>
  </si>
  <si>
    <t>DUSTIN C &amp; WHITNEY L MATTSON</t>
  </si>
  <si>
    <t>MATTSON,DUSTIN C &amp; WHITNEY L</t>
  </si>
  <si>
    <t>030050355</t>
  </si>
  <si>
    <t>DUSTIN MATTSON</t>
  </si>
  <si>
    <t>MATTSON,DUSTIN</t>
  </si>
  <si>
    <t>030050375</t>
  </si>
  <si>
    <t>JULIE R &amp; ROBERT W ROETTGER</t>
  </si>
  <si>
    <t>ROETTGER,JULIE R &amp; ROBERT W</t>
  </si>
  <si>
    <t>030050400</t>
  </si>
  <si>
    <t>IRENE P OLSON</t>
  </si>
  <si>
    <t>OLSON,IRENE P</t>
  </si>
  <si>
    <t>030050450</t>
  </si>
  <si>
    <t>STANLEY D OLSON</t>
  </si>
  <si>
    <t>OLSON,STANLEY D</t>
  </si>
  <si>
    <t>030050500</t>
  </si>
  <si>
    <t>FEDERATED RURAL ELECTRIC ASSN</t>
  </si>
  <si>
    <t>PUB UTIL ATTH MACH</t>
  </si>
  <si>
    <t>030060100</t>
  </si>
  <si>
    <t>LINDA M BROOKS</t>
  </si>
  <si>
    <t>BROOKS,LINDA M</t>
  </si>
  <si>
    <t>030060200</t>
  </si>
  <si>
    <t>030060300</t>
  </si>
  <si>
    <t>KRAHMER INC</t>
  </si>
  <si>
    <t>030060400</t>
  </si>
  <si>
    <t>DNR REAL ESTATE MGE</t>
  </si>
  <si>
    <t>ATTN TAX SPECIALIST</t>
  </si>
  <si>
    <t>MN,STATE OF</t>
  </si>
  <si>
    <t>030060500</t>
  </si>
  <si>
    <t>MERLIN N C CHRISTENSEN</t>
  </si>
  <si>
    <t>CHRISTENSEN,MERLIN N C</t>
  </si>
  <si>
    <t>030060600</t>
  </si>
  <si>
    <t>GORDON &amp; KAREN TOUPAL</t>
  </si>
  <si>
    <t>TOUPAL,GORDON &amp; KAREN</t>
  </si>
  <si>
    <t>030060650</t>
  </si>
  <si>
    <t>DNR - REAL ESTATE MGT</t>
  </si>
  <si>
    <t>030060700</t>
  </si>
  <si>
    <t>DNR REAL ESTATE MGT</t>
  </si>
  <si>
    <t>DNR LAND BUREAU</t>
  </si>
  <si>
    <t>030060800</t>
  </si>
  <si>
    <t>030060825</t>
  </si>
  <si>
    <t>STEPHEN D &amp; LINDA R OLSON</t>
  </si>
  <si>
    <t>OLSON,STEPHEN D &amp; LINDA R</t>
  </si>
  <si>
    <t>030060850</t>
  </si>
  <si>
    <t>030060900</t>
  </si>
  <si>
    <t>030061000</t>
  </si>
  <si>
    <t>030070050</t>
  </si>
  <si>
    <t>030070100</t>
  </si>
  <si>
    <t>ROLAND L &amp; RUBY G PETERSON TT</t>
  </si>
  <si>
    <t>ROLAND L PETERSON REV TST</t>
  </si>
  <si>
    <t>PETERSON,ROLAND L &amp; RUBY G</t>
  </si>
  <si>
    <t>030070200</t>
  </si>
  <si>
    <t>RICHARD &amp; LINDA PETERSON ET AL</t>
  </si>
  <si>
    <t>PETERSON,RICHARD &amp; LINDA</t>
  </si>
  <si>
    <t>030070300</t>
  </si>
  <si>
    <t>STEVEN &amp; PATRICIA GRATHWOHL</t>
  </si>
  <si>
    <t>GRATHWOHL,STEVEN &amp; PATRICIA</t>
  </si>
  <si>
    <t>030070400</t>
  </si>
  <si>
    <t>ARDYS L PETERSON BLOOM</t>
  </si>
  <si>
    <t>REV TST</t>
  </si>
  <si>
    <t>BLOOM,ARDYS L PETERSON REV TST</t>
  </si>
  <si>
    <t>030070450</t>
  </si>
  <si>
    <t>DOUGLAS R &amp; JUDY K PETERSON</t>
  </si>
  <si>
    <t>PETERSON,DOUGLAS R &amp; JUDY K</t>
  </si>
  <si>
    <t>030070500</t>
  </si>
  <si>
    <t>SANDRA KAY CARLSON REV TRUST</t>
  </si>
  <si>
    <t>% RAY CARLSON, TRUSTEE</t>
  </si>
  <si>
    <t>CARLSON,SANDRA KAY</t>
  </si>
  <si>
    <t>030070550</t>
  </si>
  <si>
    <t>THOMAS N &amp; M A KELLANDER</t>
  </si>
  <si>
    <t>KELLANDER,THOMAS N &amp; M A</t>
  </si>
  <si>
    <t>030070600</t>
  </si>
  <si>
    <t>DUSTIN J &amp; JODY K BENES</t>
  </si>
  <si>
    <t>BENES,DUSTIN J &amp; JODY K</t>
  </si>
  <si>
    <t>030070700</t>
  </si>
  <si>
    <t>OLSON REVOCABLE TRUST</t>
  </si>
  <si>
    <t>% GLENDON &amp; MARDELL OLSON TTS</t>
  </si>
  <si>
    <t>030070800</t>
  </si>
  <si>
    <t>HARVEY L &amp; NANCY L MADSEN</t>
  </si>
  <si>
    <t>MADSEN,HARVEY L &amp; NANCY L</t>
  </si>
  <si>
    <t>030070900</t>
  </si>
  <si>
    <t>RICKY R &amp; MARY KAY SMITH</t>
  </si>
  <si>
    <t>SMITH,RICKY R &amp; MARY KAY</t>
  </si>
  <si>
    <t>030071000</t>
  </si>
  <si>
    <t>LARRY L &amp; CAROL SPEAR</t>
  </si>
  <si>
    <t>SPEAR,LARRY L &amp; CAROL</t>
  </si>
  <si>
    <t>030071100</t>
  </si>
  <si>
    <t>030071200</t>
  </si>
  <si>
    <t>EAST CHAIN METHODIST CHURCH</t>
  </si>
  <si>
    <t>CHURCH</t>
  </si>
  <si>
    <t>030071300</t>
  </si>
  <si>
    <t>ROGER WHITMAN</t>
  </si>
  <si>
    <t>WHITMAN,ROGER</t>
  </si>
  <si>
    <t>030071400</t>
  </si>
  <si>
    <t>RICKY R &amp; JODEL UTTECH</t>
  </si>
  <si>
    <t>UTTECH,RICKY R &amp; JODEL</t>
  </si>
  <si>
    <t>030071500</t>
  </si>
  <si>
    <t>ROGER &amp; SUSANNE WHITMAN</t>
  </si>
  <si>
    <t>WHITMAN,ROGER &amp; SUSANNE</t>
  </si>
  <si>
    <t>030071600</t>
  </si>
  <si>
    <t>030071650</t>
  </si>
  <si>
    <t>EDWIN D &amp; MARY LOU LENORT</t>
  </si>
  <si>
    <t>LENORT,EDWIN D &amp; MARY LOU</t>
  </si>
  <si>
    <t>030071800</t>
  </si>
  <si>
    <t>030071900</t>
  </si>
  <si>
    <t>WILLIAM T &amp; KATHLEEN A RAINE</t>
  </si>
  <si>
    <t>RAINE,WILLIAM T &amp; KATHLEEN A</t>
  </si>
  <si>
    <t>030072000</t>
  </si>
  <si>
    <t>030072100</t>
  </si>
  <si>
    <t>JAMES A &amp; SYLVIA PYTLESKI TRST</t>
  </si>
  <si>
    <t>PYTLESKI,JAMES A &amp; SYLVIA</t>
  </si>
  <si>
    <t>030072200</t>
  </si>
  <si>
    <t>030072300</t>
  </si>
  <si>
    <t>DANIEL L &amp; TERRY K WHITMAN</t>
  </si>
  <si>
    <t>EAST CHAIN STORE</t>
  </si>
  <si>
    <t>WHITMAN,DANIEL L &amp; TERRY K</t>
  </si>
  <si>
    <t>030072400</t>
  </si>
  <si>
    <t>MICHAEL WOLTER ET AL</t>
  </si>
  <si>
    <t>WOLTER,MICHAEL</t>
  </si>
  <si>
    <t>030072500</t>
  </si>
  <si>
    <t>JAMES L DALLAGER</t>
  </si>
  <si>
    <t>DALLAGER,JAMES L</t>
  </si>
  <si>
    <t>030072600</t>
  </si>
  <si>
    <t>ROCK N SONS INC</t>
  </si>
  <si>
    <t>030072700</t>
  </si>
  <si>
    <t>GENEVA H MANZKE</t>
  </si>
  <si>
    <t>MANZKE,GENEVA H</t>
  </si>
  <si>
    <t>030072800</t>
  </si>
  <si>
    <t>CLEMENS &amp; E R RUDOLPH ETAL LE</t>
  </si>
  <si>
    <t>%DONALD RUDOLPH</t>
  </si>
  <si>
    <t>RUDOLPH,CLEMENS &amp; ELAINE</t>
  </si>
  <si>
    <t>030072900</t>
  </si>
  <si>
    <t>MICHAEL J &amp; LORNA R COADY TRST</t>
  </si>
  <si>
    <t>COADY,MICHAEL J &amp; LORNA</t>
  </si>
  <si>
    <t>030072950</t>
  </si>
  <si>
    <t>JOHN &amp; MYLA BOOTS</t>
  </si>
  <si>
    <t>% DEBRA JOHNSON</t>
  </si>
  <si>
    <t>BOOTS,JOHN &amp; MYLA</t>
  </si>
  <si>
    <t>030073000</t>
  </si>
  <si>
    <t>JERALD D &amp; LINDA S BUHMANN</t>
  </si>
  <si>
    <t>BUHMANN,JERALD D &amp; LINDA S</t>
  </si>
  <si>
    <t>030073100</t>
  </si>
  <si>
    <t>030073200</t>
  </si>
  <si>
    <t>ARLYN K JENSEN REV LIVING TST</t>
  </si>
  <si>
    <t>JENSEN,ARLYN K</t>
  </si>
  <si>
    <t>030073300</t>
  </si>
  <si>
    <t>DAN WHITMAN TWP CLERK</t>
  </si>
  <si>
    <t>WHITMAN,DAN TWP CLERK</t>
  </si>
  <si>
    <t>030073400</t>
  </si>
  <si>
    <t>MYRON M &amp; ANITA T ARDOLF</t>
  </si>
  <si>
    <t>ARDOLF,MYRON M &amp; ANITA T</t>
  </si>
  <si>
    <t>030073500</t>
  </si>
  <si>
    <t>TERRY L &amp; DORI L KAIN</t>
  </si>
  <si>
    <t>KAIN,TERRY L &amp; DORI L</t>
  </si>
  <si>
    <t>030073600</t>
  </si>
  <si>
    <t>ANASTACIO MARTINEZ &amp;</t>
  </si>
  <si>
    <t>EVANGELINE LOMELI</t>
  </si>
  <si>
    <t>MARTINEZ,ANASTACIO</t>
  </si>
  <si>
    <t>030073800</t>
  </si>
  <si>
    <t>BRADLEY D ERICKSON</t>
  </si>
  <si>
    <t>ERICKSON,BRADLEY D</t>
  </si>
  <si>
    <t>030073900</t>
  </si>
  <si>
    <t>EARL D &amp; KATHLEEN WERNER</t>
  </si>
  <si>
    <t>WERNER,EARL D &amp; KATHLEEN</t>
  </si>
  <si>
    <t>030074000</t>
  </si>
  <si>
    <t>EARL WERNER</t>
  </si>
  <si>
    <t>WERNER,EARL</t>
  </si>
  <si>
    <t>030074100</t>
  </si>
  <si>
    <t>030074200</t>
  </si>
  <si>
    <t>FRONTIER COMMUNICATIONS OF MN</t>
  </si>
  <si>
    <t>TAX DEPARTMENT</t>
  </si>
  <si>
    <t>030074300</t>
  </si>
  <si>
    <t>030074400</t>
  </si>
  <si>
    <t>ARTHUR W WERNER</t>
  </si>
  <si>
    <t>WERNER,ARTHUR W</t>
  </si>
  <si>
    <t>030074500</t>
  </si>
  <si>
    <t>EAST CHAIN TOWNSHIP</t>
  </si>
  <si>
    <t>% DAN WHITMAN, CLERK</t>
  </si>
  <si>
    <t>MUN LENFRC,FIRE,ADM</t>
  </si>
  <si>
    <t>030080100</t>
  </si>
  <si>
    <t>030080200</t>
  </si>
  <si>
    <t>DOUGLAS MATTSON</t>
  </si>
  <si>
    <t>MATTSON,DOUGLAS</t>
  </si>
  <si>
    <t>030080250</t>
  </si>
  <si>
    <t>030080300</t>
  </si>
  <si>
    <t>RICHARD D &amp; LINDA L PETERSON</t>
  </si>
  <si>
    <t>PETERSON,RICHARD D &amp; LINDA L</t>
  </si>
  <si>
    <t>030080315</t>
  </si>
  <si>
    <t>DOUGLAS R &amp; JUDY PETERSON</t>
  </si>
  <si>
    <t>PETERSON,DOUGLAS R &amp; JUDY</t>
  </si>
  <si>
    <t>030080325</t>
  </si>
  <si>
    <t>030080350</t>
  </si>
  <si>
    <t>030080400</t>
  </si>
  <si>
    <t>CAROL KOSKOVICH &amp;</t>
  </si>
  <si>
    <t>REBECCA WHITMAN</t>
  </si>
  <si>
    <t>KOSKOVICH,CAROL &amp;</t>
  </si>
  <si>
    <t>030080600</t>
  </si>
  <si>
    <t>030090100</t>
  </si>
  <si>
    <t>MARK E KLEVEN</t>
  </si>
  <si>
    <t>KLEVEN,MARK E</t>
  </si>
  <si>
    <t>030090200</t>
  </si>
  <si>
    <t>RODNEY J OLSON REVOC TRUST &amp;</t>
  </si>
  <si>
    <t>RACHEL A OLSON REVOCABLE TRUST</t>
  </si>
  <si>
    <t>OLSON,RODNEY J &amp; RACHEL</t>
  </si>
  <si>
    <t>030090250</t>
  </si>
  <si>
    <t>EAST CHAIN EVANGELICAL FREE</t>
  </si>
  <si>
    <t>EAST CHAIN EVANGELICAL FREE CH</t>
  </si>
  <si>
    <t>CHURCH,RES</t>
  </si>
  <si>
    <t>030090300</t>
  </si>
  <si>
    <t>030090350</t>
  </si>
  <si>
    <t>030090400</t>
  </si>
  <si>
    <t>MARILYN CHRIST REVOCABLE TRUST</t>
  </si>
  <si>
    <t>CHRIST,MARILYN REVOCABLE TRUST</t>
  </si>
  <si>
    <t>030090500</t>
  </si>
  <si>
    <t>030090550</t>
  </si>
  <si>
    <t>PHILLIP C &amp; BRENDA M WAKEY</t>
  </si>
  <si>
    <t>WAKEY,PHILLIP C &amp; BRENDA M</t>
  </si>
  <si>
    <t>030090600</t>
  </si>
  <si>
    <t>EVANGELICAL FREE CHURCH</t>
  </si>
  <si>
    <t>CEMETERY-PRIVATE</t>
  </si>
  <si>
    <t>030090700</t>
  </si>
  <si>
    <t>030100100</t>
  </si>
  <si>
    <t>ALICE PETERSON</t>
  </si>
  <si>
    <t>PETERSON,ALICE</t>
  </si>
  <si>
    <t>030100200</t>
  </si>
  <si>
    <t>ALICE M &amp; CURTIS B PETERSON</t>
  </si>
  <si>
    <t>PETERSON,ALICE M &amp; CURTIS B</t>
  </si>
  <si>
    <t>030100300</t>
  </si>
  <si>
    <t>030100350</t>
  </si>
  <si>
    <t>030100400</t>
  </si>
  <si>
    <t>STANLEY OLSON TT OF</t>
  </si>
  <si>
    <t>EDITH OLSON TRUST ETAL</t>
  </si>
  <si>
    <t>OLSON,STANLEY</t>
  </si>
  <si>
    <t>030100500</t>
  </si>
  <si>
    <t>030100600</t>
  </si>
  <si>
    <t>OLSON FARMING LLC</t>
  </si>
  <si>
    <t>030100700</t>
  </si>
  <si>
    <t>RUTH L &amp; ALAN JOHNSON TT TST B</t>
  </si>
  <si>
    <t>AND R L JOHNSON</t>
  </si>
  <si>
    <t>JOHNSON,RUTH L &amp; ALAN TT TST B</t>
  </si>
  <si>
    <t>030100800</t>
  </si>
  <si>
    <t>RUTH A PETERSON LE ETAL</t>
  </si>
  <si>
    <t>% PATRICIA L FISHER</t>
  </si>
  <si>
    <t>PETERSON,RUTH A</t>
  </si>
  <si>
    <t>030110100</t>
  </si>
  <si>
    <t>ROSCOE W &amp; S K HANNAMAN</t>
  </si>
  <si>
    <t>HANNAMAN,ROSCOE W &amp; S K</t>
  </si>
  <si>
    <t>030110150</t>
  </si>
  <si>
    <t>MICHAEL WILLIAM HANNAMAN</t>
  </si>
  <si>
    <t>HANNAMAN,MICHAEL WILLIAM</t>
  </si>
  <si>
    <t>030110175</t>
  </si>
  <si>
    <t>MD INVESTMENTS, LLP</t>
  </si>
  <si>
    <t>% DOUG WILLNER</t>
  </si>
  <si>
    <t>030110200</t>
  </si>
  <si>
    <t>KEVIN &amp; JODI OWENS KRISTENSON</t>
  </si>
  <si>
    <t>KRISTENSON,KEVIN &amp; JODI OWENS</t>
  </si>
  <si>
    <t>030110250</t>
  </si>
  <si>
    <t>TERRY PETERSON</t>
  </si>
  <si>
    <t>PETERSON,TERRY</t>
  </si>
  <si>
    <t>030110260</t>
  </si>
  <si>
    <t>TODD &amp; JULIE THEDENS</t>
  </si>
  <si>
    <t>THEDENS,TODD &amp; JULIE</t>
  </si>
  <si>
    <t>030110275</t>
  </si>
  <si>
    <t>JULIE THEDENS</t>
  </si>
  <si>
    <t>THEDENS,JULIE</t>
  </si>
  <si>
    <t>030110280</t>
  </si>
  <si>
    <t>TERRY L &amp; SONJA M PETERSON</t>
  </si>
  <si>
    <t>PETERSON,TERRY L &amp; SONJA M</t>
  </si>
  <si>
    <t>030110300</t>
  </si>
  <si>
    <t>OLSON FARMING LLC &amp;</t>
  </si>
  <si>
    <t>STANLEY OLSON</t>
  </si>
  <si>
    <t>030120100</t>
  </si>
  <si>
    <t>STUART E SYBESMA REVOC TRUST</t>
  </si>
  <si>
    <t>SYBESMA,STUART E</t>
  </si>
  <si>
    <t>030120150</t>
  </si>
  <si>
    <t>RICKY R SMITH TRUST &amp;</t>
  </si>
  <si>
    <t>ROBIN A HUBER TRUST</t>
  </si>
  <si>
    <t>SMITH,RICKY</t>
  </si>
  <si>
    <t>030120200</t>
  </si>
  <si>
    <t>CONRAD HEGGESETH LIVING TST &amp;</t>
  </si>
  <si>
    <t>JOAN A HEGGESETH LIVING TST</t>
  </si>
  <si>
    <t>HEGGESETH,CONRAD</t>
  </si>
  <si>
    <t>030120300</t>
  </si>
  <si>
    <t>SILK ROAD FAMILY LTD PRTNRSHP</t>
  </si>
  <si>
    <t>% AGROTRUST FARM MGMT INC</t>
  </si>
  <si>
    <t>030130100</t>
  </si>
  <si>
    <t>TROY JENSEN</t>
  </si>
  <si>
    <t>JENSEN,TROY</t>
  </si>
  <si>
    <t>030130125</t>
  </si>
  <si>
    <t>DALE R JENSEN</t>
  </si>
  <si>
    <t>JENSEN,DALE R</t>
  </si>
  <si>
    <t>030130150</t>
  </si>
  <si>
    <t>MARIE RIEGEL ETAL</t>
  </si>
  <si>
    <t>RIEGEL,MARIE (LE) ET AL</t>
  </si>
  <si>
    <t>030130175</t>
  </si>
  <si>
    <t>RUSSELL JENSEN</t>
  </si>
  <si>
    <t>JENSEN,RUSSELL</t>
  </si>
  <si>
    <t>030130200</t>
  </si>
  <si>
    <t>030130250</t>
  </si>
  <si>
    <t>030130300</t>
  </si>
  <si>
    <t>ANN JENSEN RESIDUAL TRUST</t>
  </si>
  <si>
    <t>% RUSSELL JENSEN TRUSTEE</t>
  </si>
  <si>
    <t>JENSEN,ANN</t>
  </si>
  <si>
    <t>030130350</t>
  </si>
  <si>
    <t>DALE JENSEN &amp; TROY JENSEN</t>
  </si>
  <si>
    <t>JENSEN,DALE JENSEN &amp; TROY</t>
  </si>
  <si>
    <t>030130400</t>
  </si>
  <si>
    <t>GAIL SUTER</t>
  </si>
  <si>
    <t>SUTER,GAIL</t>
  </si>
  <si>
    <t>030130425</t>
  </si>
  <si>
    <t>CONRAD &amp; LORIE ZOELLER</t>
  </si>
  <si>
    <t>ZOELLER,CONRAD &amp; LORIE</t>
  </si>
  <si>
    <t>030130450</t>
  </si>
  <si>
    <t>030130500</t>
  </si>
  <si>
    <t>030130550</t>
  </si>
  <si>
    <t>030140100</t>
  </si>
  <si>
    <t>BARBARA MARTIN</t>
  </si>
  <si>
    <t>MARTIN,BARBARA</t>
  </si>
  <si>
    <t>030140200</t>
  </si>
  <si>
    <t>030140250</t>
  </si>
  <si>
    <t>TROY &amp; DESIREE JENSEN</t>
  </si>
  <si>
    <t>JENSEN,TROY &amp; DESIREE</t>
  </si>
  <si>
    <t>030140300</t>
  </si>
  <si>
    <t>030140400</t>
  </si>
  <si>
    <t>KENNETH W &amp; LORAINE I STEUER</t>
  </si>
  <si>
    <t>STEUER REVOCABLE LIVING TRUST</t>
  </si>
  <si>
    <t>STEUER,KENNETH W &amp; LORAINE I</t>
  </si>
  <si>
    <t>030140425</t>
  </si>
  <si>
    <t>030140500</t>
  </si>
  <si>
    <t>030150100</t>
  </si>
  <si>
    <t>EARL DEAN &amp; BONNIE J LARSEN</t>
  </si>
  <si>
    <t>LARSEN,EARL DEAN &amp; BONNIE J</t>
  </si>
  <si>
    <t>030150150</t>
  </si>
  <si>
    <t>030150200</t>
  </si>
  <si>
    <t>DESIREE JENSEN</t>
  </si>
  <si>
    <t>JENSEN,DESIREE</t>
  </si>
  <si>
    <t>030150250</t>
  </si>
  <si>
    <t>RUSSELL L &amp; TROY JENSEN</t>
  </si>
  <si>
    <t>JENSEN,RUSSELL L &amp; TROY</t>
  </si>
  <si>
    <t>030150300</t>
  </si>
  <si>
    <t>CYNTHIA JENSEN</t>
  </si>
  <si>
    <t>JENSEN,CYNTHIA</t>
  </si>
  <si>
    <t>030150400</t>
  </si>
  <si>
    <t>030150450</t>
  </si>
  <si>
    <t>MARK S &amp; DONNA M OLSON</t>
  </si>
  <si>
    <t>OLSON,MARK S &amp; DONNA M</t>
  </si>
  <si>
    <t>030150500</t>
  </si>
  <si>
    <t>NORMAN E JENSEN</t>
  </si>
  <si>
    <t>JENSEN,NORMAN E</t>
  </si>
  <si>
    <t>030150600</t>
  </si>
  <si>
    <t>030150700</t>
  </si>
  <si>
    <t>030150725</t>
  </si>
  <si>
    <t>030150800</t>
  </si>
  <si>
    <t>030150900</t>
  </si>
  <si>
    <t>030151000</t>
  </si>
  <si>
    <t>EAST CHAIN LUTHERAN CHURCH</t>
  </si>
  <si>
    <t>030160100</t>
  </si>
  <si>
    <t>LAWRENCE WHITMAN LE ETAL</t>
  </si>
  <si>
    <t>WHITMAN,LAWRENCE</t>
  </si>
  <si>
    <t>030160200</t>
  </si>
  <si>
    <t>030160300</t>
  </si>
  <si>
    <t>030160400</t>
  </si>
  <si>
    <t>030160500</t>
  </si>
  <si>
    <t>030160600</t>
  </si>
  <si>
    <t>VINCENT L &amp; JEANNE CELANDER</t>
  </si>
  <si>
    <t>CELANDER,VINCENT L &amp; JEANNE</t>
  </si>
  <si>
    <t>030160700</t>
  </si>
  <si>
    <t>DOUGLAS OWENS</t>
  </si>
  <si>
    <t>OWENS,DOUGLAS</t>
  </si>
  <si>
    <t>030160800</t>
  </si>
  <si>
    <t>030160900</t>
  </si>
  <si>
    <t>030170100</t>
  </si>
  <si>
    <t>030170200</t>
  </si>
  <si>
    <t>030170250</t>
  </si>
  <si>
    <t>JOAN MUKHERJEE</t>
  </si>
  <si>
    <t>MUKHERJEE,JOAN</t>
  </si>
  <si>
    <t>030170300</t>
  </si>
  <si>
    <t>030170400</t>
  </si>
  <si>
    <t>MARILYN K THOMPSON-CHRIST</t>
  </si>
  <si>
    <t>FAMILY FARMS PARTNERSHIP</t>
  </si>
  <si>
    <t>THOMPSON-CHRIST,MARILYN K</t>
  </si>
  <si>
    <t>030170500</t>
  </si>
  <si>
    <t>KERMIT E JOHNSON IRREV TRUST</t>
  </si>
  <si>
    <t>% CANDACE PIERCE</t>
  </si>
  <si>
    <t>JOHNSON,KERMIT E</t>
  </si>
  <si>
    <t>030170550</t>
  </si>
  <si>
    <t>TODD THOMPSON</t>
  </si>
  <si>
    <t>THOMPSON,TODD</t>
  </si>
  <si>
    <t>030170600</t>
  </si>
  <si>
    <t>030170650</t>
  </si>
  <si>
    <t>030180100</t>
  </si>
  <si>
    <t>PHYLLIS B SALZ REV TRUST &amp;</t>
  </si>
  <si>
    <t>LEO J SALZ REV TRUST</t>
  </si>
  <si>
    <t>SALZ,PHYLLIS &amp; LEO</t>
  </si>
  <si>
    <t>030180200</t>
  </si>
  <si>
    <t>JANE M PARRISH</t>
  </si>
  <si>
    <t>PARRISH,JANE M</t>
  </si>
  <si>
    <t>030180250</t>
  </si>
  <si>
    <t>LAWRENCE E &amp; DIANE K SUKALSKI</t>
  </si>
  <si>
    <t>SUKALSKI,LAWRENCE E &amp; DIANE K</t>
  </si>
  <si>
    <t>030180300</t>
  </si>
  <si>
    <t>MARLIN DAHL</t>
  </si>
  <si>
    <t>DAHL,MARLIN</t>
  </si>
  <si>
    <t>030180350</t>
  </si>
  <si>
    <t>MARLIN &amp; LINDA DAHL</t>
  </si>
  <si>
    <t>DAHL,MARLIN &amp; LINDA</t>
  </si>
  <si>
    <t>030180375</t>
  </si>
  <si>
    <t>KENT DAHL</t>
  </si>
  <si>
    <t>DAHL,KENT</t>
  </si>
  <si>
    <t>030180400</t>
  </si>
  <si>
    <t>ARLYN JENSEN ETAL</t>
  </si>
  <si>
    <t>JENSEN,ARLYN (LE)ETAL</t>
  </si>
  <si>
    <t>030180500</t>
  </si>
  <si>
    <t>TIMOTHY J &amp; JOYCE EISENMENGER</t>
  </si>
  <si>
    <t>EISENMENGER,TIMOTHY J &amp; JOYCE</t>
  </si>
  <si>
    <t>030180600</t>
  </si>
  <si>
    <t>KENT DAHL &amp;</t>
  </si>
  <si>
    <t>030180700</t>
  </si>
  <si>
    <t>DTI TRUCK LINE INC</t>
  </si>
  <si>
    <t>% ANDREW DAHL</t>
  </si>
  <si>
    <t>030180800</t>
  </si>
  <si>
    <t>LEONA DAHL ETAL</t>
  </si>
  <si>
    <t>DAHL,LEONA ETAL</t>
  </si>
  <si>
    <t>030180850</t>
  </si>
  <si>
    <t>JOHN R &amp; CARMEN R JASKULKE</t>
  </si>
  <si>
    <t>JASKULKE,JOHN R &amp; CARMEN R</t>
  </si>
  <si>
    <t>030180900</t>
  </si>
  <si>
    <t>EAST CHAIN LP GAS INC</t>
  </si>
  <si>
    <t>030181000</t>
  </si>
  <si>
    <t>WENDELL D OWENS ET AL</t>
  </si>
  <si>
    <t>OWENS,WENDELL</t>
  </si>
  <si>
    <t>030181100</t>
  </si>
  <si>
    <t>STEVEN L &amp; BARBARA FRANDLE</t>
  </si>
  <si>
    <t>FRANDLE,STEVEN L &amp; BARBARA</t>
  </si>
  <si>
    <t>030181150</t>
  </si>
  <si>
    <t>JAMES &amp; HEATHER STROMBERG</t>
  </si>
  <si>
    <t>STROMBERG,JAMES &amp; HEATHER</t>
  </si>
  <si>
    <t>030181200</t>
  </si>
  <si>
    <t>ELDON &amp; BEVERLY MUNSTERMAN</t>
  </si>
  <si>
    <t>MUNSTERMAN,ELDON &amp; BEVERLY</t>
  </si>
  <si>
    <t>030181300</t>
  </si>
  <si>
    <t>LEE &amp; SHARON DALLAGER</t>
  </si>
  <si>
    <t>DALLAGER,LEE &amp; SHARON</t>
  </si>
  <si>
    <t>030181400</t>
  </si>
  <si>
    <t>EDWARD D &amp; LORNA R SWANSON</t>
  </si>
  <si>
    <t>SWANSON,EDWARD D &amp; LORNA R</t>
  </si>
  <si>
    <t>030181500</t>
  </si>
  <si>
    <t>KENNETH &amp; PATRICIA BUHMANN</t>
  </si>
  <si>
    <t>BUHMANN,KENNETH &amp; PATRICIA</t>
  </si>
  <si>
    <t>030181600</t>
  </si>
  <si>
    <t>ROSS KEMPF</t>
  </si>
  <si>
    <t>KEMPF,ROSS</t>
  </si>
  <si>
    <t>030181700</t>
  </si>
  <si>
    <t>LUCAS E HOFFMEYER</t>
  </si>
  <si>
    <t>HOFFMEYER,LUCAS E</t>
  </si>
  <si>
    <t>030181800</t>
  </si>
  <si>
    <t>030181900</t>
  </si>
  <si>
    <t>THOMAS E &amp; CAROL J GREEN</t>
  </si>
  <si>
    <t>GREEN,THOMAS E &amp; CAROL J</t>
  </si>
  <si>
    <t>030190100</t>
  </si>
  <si>
    <t>MARLIN F MOSLOSKI TRUST</t>
  </si>
  <si>
    <t>% HELEN M MOSLOSKI</t>
  </si>
  <si>
    <t>MOSLOSKI,MARLIN F</t>
  </si>
  <si>
    <t>030190200</t>
  </si>
  <si>
    <t>DAVID W &amp; JANICE L DAHL</t>
  </si>
  <si>
    <t>DAHL,DAVID W &amp; JANICE L</t>
  </si>
  <si>
    <t>030190250</t>
  </si>
  <si>
    <t>030190300</t>
  </si>
  <si>
    <t>SHANE W &amp; MICHELLE L LARSEN</t>
  </si>
  <si>
    <t>LARSEN,SHANE W &amp; MICHELLE L</t>
  </si>
  <si>
    <t>030190400</t>
  </si>
  <si>
    <t>JANICE L DAHL</t>
  </si>
  <si>
    <t>DAHL,JANICE L</t>
  </si>
  <si>
    <t>030190500</t>
  </si>
  <si>
    <t>ROGER C &amp; DONNA L THOMPSON</t>
  </si>
  <si>
    <t>THOMPSON,ROGER C &amp; DONNA L</t>
  </si>
  <si>
    <t>030190550</t>
  </si>
  <si>
    <t>LOREN &amp; IRENE KLEVEN</t>
  </si>
  <si>
    <t>KLEVEN,LOREN &amp; IRENE</t>
  </si>
  <si>
    <t>030190600</t>
  </si>
  <si>
    <t>DIANNA J CHRISTENSON ETAL</t>
  </si>
  <si>
    <t>CHRISTENSON,DIANNA J</t>
  </si>
  <si>
    <t>030190700</t>
  </si>
  <si>
    <t>030200100</t>
  </si>
  <si>
    <t>GUSTAF E OLSON</t>
  </si>
  <si>
    <t>OLSON,GUSTAF E</t>
  </si>
  <si>
    <t>030200150</t>
  </si>
  <si>
    <t>030200200</t>
  </si>
  <si>
    <t>030200300</t>
  </si>
  <si>
    <t>030200315</t>
  </si>
  <si>
    <t>030200325</t>
  </si>
  <si>
    <t>030200350</t>
  </si>
  <si>
    <t>030200355</t>
  </si>
  <si>
    <t>JOHNATHAN W TAPLIN</t>
  </si>
  <si>
    <t>TAPLIN,JOHNATHAN W</t>
  </si>
  <si>
    <t>030200375</t>
  </si>
  <si>
    <t>030200400</t>
  </si>
  <si>
    <t>CORRINE D OWENS</t>
  </si>
  <si>
    <t>OWENS,CORRINE D</t>
  </si>
  <si>
    <t>030200500</t>
  </si>
  <si>
    <t>THOMAS R SHERRY REV TRUST &amp;</t>
  </si>
  <si>
    <t>ELEANOR R SHERRY REV TRUST</t>
  </si>
  <si>
    <t>SHERRY,THOMAS R &amp; ELEANOR</t>
  </si>
  <si>
    <t>030200550</t>
  </si>
  <si>
    <t>DICK &amp; DIANE GERHARDT</t>
  </si>
  <si>
    <t>GERHARDT,DICK &amp; DIANE</t>
  </si>
  <si>
    <t>030200600</t>
  </si>
  <si>
    <t>TODD THEDENS</t>
  </si>
  <si>
    <t>THEDENS,TODD</t>
  </si>
  <si>
    <t>030210100</t>
  </si>
  <si>
    <t>CALKINS FAMILY REV LIVING TRST</t>
  </si>
  <si>
    <t>%JAMES E &amp; DEMARIS R CALKINS</t>
  </si>
  <si>
    <t>030210200</t>
  </si>
  <si>
    <t>030210300</t>
  </si>
  <si>
    <t>ROBERT W &amp; LORI L CALKINS</t>
  </si>
  <si>
    <t>CALKINS,ROBERT W &amp; LORI L</t>
  </si>
  <si>
    <t>030210400</t>
  </si>
  <si>
    <t>WENDELL OWENS IRREV TRUST &amp;</t>
  </si>
  <si>
    <t>BEVERLY I OWENS DISCLAIMER TST</t>
  </si>
  <si>
    <t>030210425</t>
  </si>
  <si>
    <t>OWENS KRISTENSON,KEVIN &amp; JODI</t>
  </si>
  <si>
    <t>030210450</t>
  </si>
  <si>
    <t>KEVIN &amp; JODI OWENS-KRISTENSON</t>
  </si>
  <si>
    <t>KRISTENSON,KEVIN &amp; JODI OWENS-</t>
  </si>
  <si>
    <t>030210500</t>
  </si>
  <si>
    <t>030210600</t>
  </si>
  <si>
    <t>LINDA R WILL FAMILY TRUST</t>
  </si>
  <si>
    <t>WILL,LINDA R</t>
  </si>
  <si>
    <t>030210800</t>
  </si>
  <si>
    <t>030210900</t>
  </si>
  <si>
    <t>030220100</t>
  </si>
  <si>
    <t>030220200</t>
  </si>
  <si>
    <t>030220300</t>
  </si>
  <si>
    <t>MICHAEL L TOBIN RLT &amp;</t>
  </si>
  <si>
    <t>SANDRA K TOBIN RLT</t>
  </si>
  <si>
    <t>TOBIN,MICHAEL L RLT &amp;</t>
  </si>
  <si>
    <t>030220400</t>
  </si>
  <si>
    <t>DOUGLAS E &amp; CORRINE OWENS</t>
  </si>
  <si>
    <t>OWENS,DOUGLAS E &amp; CORRINE</t>
  </si>
  <si>
    <t>030220500</t>
  </si>
  <si>
    <t>030220600</t>
  </si>
  <si>
    <t>030220650</t>
  </si>
  <si>
    <t>030220700</t>
  </si>
  <si>
    <t>TINA L &amp; JOSH W JASKULKE</t>
  </si>
  <si>
    <t>JASKULKE,TINA L &amp; JOSH W</t>
  </si>
  <si>
    <t>030220800</t>
  </si>
  <si>
    <t>030220850</t>
  </si>
  <si>
    <t>ALAN WENDEL JOHNSON</t>
  </si>
  <si>
    <t>JOHNSON,ALAN WENDEL</t>
  </si>
  <si>
    <t>030220875</t>
  </si>
  <si>
    <t>MERWIN E THOMPSON FARMS INC</t>
  </si>
  <si>
    <t>%ROGER THOMPSON</t>
  </si>
  <si>
    <t>030220900</t>
  </si>
  <si>
    <t>030230200</t>
  </si>
  <si>
    <t>030230300</t>
  </si>
  <si>
    <t>030230400</t>
  </si>
  <si>
    <t>NORWOOD A &amp; JANICE F STROMBERG</t>
  </si>
  <si>
    <t>STROMBERG,NORWOOD A &amp; JANICE F</t>
  </si>
  <si>
    <t>030230425</t>
  </si>
  <si>
    <t>ROBERT STROMBERG</t>
  </si>
  <si>
    <t>STROMBERG,ROBERT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</si>
</sst>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00"/>
    <numFmt numFmtId="165" formatCode="0.00000%"/>
    <numFmt numFmtId="166" formatCode="0.000000%"/>
    <numFmt numFmtId="167" formatCode="_([$€-2]* #,##0.00_);_([$€-2]* \(#,##0.00\);_([$€-2]* &quot;-&quot;??_)"/>
    <numFmt numFmtId="168" formatCode="#,##0;\-#,##0;&quot;-&quot;"/>
    <numFmt numFmtId="169" formatCode="0.000_)"/>
    <numFmt numFmtId="170" formatCode="#,##0.0_);\(#,##0.0\)"/>
    <numFmt numFmtId="171" formatCode="#,##0.000"/>
    <numFmt numFmtId="172" formatCode="#,##0.0000"/>
    <numFmt numFmtId="173" formatCode="&quot;$&quot;#,##0.00000_);\(&quot;$&quot;#,##0.00000\)"/>
    <numFmt numFmtId="174" formatCode="&quot;$&quot;#,##0\ ;\(&quot;$&quot;#,##0\)"/>
    <numFmt numFmtId="175" formatCode="m/d"/>
    <numFmt numFmtId="176" formatCode="_-* #,##0_-;\-* #,##0_-;_-* &quot;-&quot;_-;_-@_-"/>
    <numFmt numFmtId="177" formatCode="_-* #,##0.00_-;\-* #,##0.00_-;_-* &quot;-&quot;??_-;_-@_-"/>
    <numFmt numFmtId="178" formatCode="_-* #,##0\ _F_-;\-* #,##0\ _F_-;_-* &quot;-&quot;\ _F_-;_-@_-"/>
    <numFmt numFmtId="179" formatCode="_-* #,##0.00\ _F_-;\-* #,##0.00\ _F_-;_-* &quot;-&quot;??\ _F_-;_-@_-"/>
    <numFmt numFmtId="180" formatCode="_-* #,##0\ &quot;F&quot;_-;\-* #,##0\ &quot;F&quot;_-;_-* &quot;-&quot;\ &quot;F&quot;_-;_-@_-"/>
    <numFmt numFmtId="181" formatCode="_-* #,##0.00\ &quot;F&quot;_-;\-* #,##0.00\ &quot;F&quot;_-;_-* &quot;-&quot;??\ &quot;F&quot;_-;_-@_-"/>
    <numFmt numFmtId="182" formatCode="0.00_)"/>
    <numFmt numFmtId="183" formatCode="0.0%"/>
    <numFmt numFmtId="184" formatCode="mm/dd/yy"/>
    <numFmt numFmtId="185" formatCode="_-&quot;£&quot;* #,##0_-;\-&quot;£&quot;* #,##0_-;_-&quot;£&quot;* &quot;-&quot;_-;_-@_-"/>
    <numFmt numFmtId="186" formatCode="_-&quot;£&quot;* #,##0.00_-;\-&quot;£&quot;* #,##0.00_-;_-&quot;£&quot;* &quot;-&quot;??_-;_-@_-"/>
    <numFmt numFmtId="187" formatCode="_(* #,##0_);_(* \(#,##0\);_(* &quot;-&quot;??_);_(@_)"/>
    <numFmt numFmtId="188" formatCode="_(* #,##0.00000000_);_(* \(#,##0.00000000\);_(* &quot;-&quot;??_);_(@_)"/>
    <numFmt numFmtId="189" formatCode="0_);\(0\)"/>
    <numFmt numFmtId="190" formatCode="0.0000%"/>
    <numFmt numFmtId="191" formatCode="0.000%"/>
    <numFmt numFmtId="192" formatCode="mm/dd/yy;@"/>
  </numFmts>
  <fonts count="80"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b/>
      <i/>
      <sz val="10"/>
      <color indexed="8"/>
      <name val="Verdana"/>
      <family val="2"/>
    </font>
    <font>
      <sz val="12"/>
      <name val="Arial"/>
      <family val="2"/>
    </font>
    <font>
      <sz val="8"/>
      <name val="Times New Roman"/>
      <family val="1"/>
    </font>
    <font>
      <sz val="14"/>
      <color indexed="8"/>
      <name val="Arial Narrow"/>
      <family val="2"/>
    </font>
    <font>
      <sz val="10"/>
      <color indexed="8"/>
      <name val="Arial"/>
      <family val="2"/>
    </font>
    <font>
      <sz val="10"/>
      <name val="Times"/>
      <family val="1"/>
    </font>
    <font>
      <b/>
      <sz val="10"/>
      <name val="Times"/>
      <family val="1"/>
    </font>
    <font>
      <sz val="11"/>
      <name val="Tms Rmn"/>
      <family val="0"/>
    </font>
    <font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0"/>
      <color indexed="22"/>
      <name val="Arial"/>
      <family val="2"/>
    </font>
    <font>
      <sz val="10"/>
      <name val="MS Serif"/>
      <family val="1"/>
    </font>
    <font>
      <sz val="12"/>
      <color indexed="8"/>
      <name val="Calibri"/>
      <family val="2"/>
    </font>
    <font>
      <sz val="10"/>
      <name val="MS Sans Serif"/>
      <family val="2"/>
    </font>
    <font>
      <sz val="10"/>
      <color indexed="8"/>
      <name val="Helv"/>
      <family val="0"/>
    </font>
    <font>
      <sz val="10"/>
      <color indexed="8"/>
      <name val="Helvetica"/>
      <family val="0"/>
    </font>
    <font>
      <sz val="12"/>
      <color indexed="8"/>
      <name val="Arial Narrow"/>
      <family val="2"/>
    </font>
    <font>
      <sz val="10"/>
      <color indexed="16"/>
      <name val="MS Serif"/>
      <family val="1"/>
    </font>
    <font>
      <sz val="10"/>
      <name val="Times New Roman"/>
      <family val="1"/>
    </font>
    <font>
      <u val="single"/>
      <sz val="10"/>
      <color indexed="20"/>
      <name val="Arial"/>
      <family val="2"/>
    </font>
    <font>
      <sz val="12"/>
      <color indexed="17"/>
      <name val="Calibri"/>
      <family val="2"/>
    </font>
    <font>
      <sz val="8"/>
      <name val="Arial"/>
      <family val="2"/>
    </font>
    <font>
      <b/>
      <sz val="14"/>
      <name val="Tahom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color indexed="60"/>
      <name val="Calibri"/>
      <family val="2"/>
    </font>
    <font>
      <b/>
      <i/>
      <sz val="16"/>
      <name val="Helv"/>
      <family val="0"/>
    </font>
    <font>
      <b/>
      <i/>
      <sz val="16"/>
      <name val="Helvetica"/>
      <family val="0"/>
    </font>
    <font>
      <sz val="10"/>
      <color indexed="8"/>
      <name val="MS Sans Serif"/>
      <family val="2"/>
    </font>
    <font>
      <sz val="11"/>
      <name val="Times New Roman"/>
      <family val="1"/>
    </font>
    <font>
      <sz val="11"/>
      <name val="‚l‚r –¾’©"/>
      <family val="0"/>
    </font>
    <font>
      <b/>
      <sz val="10"/>
      <name val="Times New Roman"/>
      <family val="1"/>
    </font>
    <font>
      <b/>
      <sz val="10"/>
      <name val="MS Sans Serif"/>
      <family val="2"/>
    </font>
    <font>
      <sz val="8"/>
      <name val="Helv"/>
      <family val="0"/>
    </font>
    <font>
      <b/>
      <sz val="8"/>
      <color indexed="8"/>
      <name val="Helv"/>
      <family val="0"/>
    </font>
    <font>
      <b/>
      <sz val="10"/>
      <name val="Tahoma"/>
      <family val="2"/>
    </font>
    <font>
      <sz val="16"/>
      <name val="Arial"/>
      <family val="2"/>
    </font>
    <font>
      <sz val="12"/>
      <name val="Verdana"/>
      <family val="2"/>
    </font>
    <font>
      <u val="single"/>
      <sz val="12"/>
      <name val="Times New Roman"/>
      <family val="1"/>
    </font>
    <font>
      <b/>
      <sz val="16"/>
      <color indexed="9"/>
      <name val="Times New Roman"/>
      <family val="1"/>
    </font>
    <font>
      <b/>
      <sz val="12"/>
      <name val="Times New Roman"/>
      <family val="1"/>
    </font>
    <font>
      <sz val="10"/>
      <name val="Palatino Linotype"/>
      <family val="1"/>
    </font>
    <font>
      <u val="singleAccounting"/>
      <sz val="12"/>
      <name val="Times New Roman"/>
      <family val="1"/>
    </font>
    <font>
      <b/>
      <sz val="18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Accounting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b/>
      <sz val="8"/>
      <name val="Times New Roman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/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26"/>
      </left>
      <right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ck">
        <color indexed="26"/>
      </left>
      <right/>
      <top style="thick">
        <color indexed="26"/>
      </top>
      <bottom/>
    </border>
    <border>
      <left/>
      <right/>
      <top style="thick">
        <color indexed="26"/>
      </top>
      <bottom/>
    </border>
    <border>
      <left/>
      <right style="thick">
        <color indexed="26"/>
      </right>
      <top style="thick">
        <color indexed="26"/>
      </top>
      <bottom/>
    </border>
    <border>
      <left/>
      <right style="thick">
        <color indexed="26"/>
      </right>
      <top/>
      <bottom/>
    </border>
    <border>
      <left style="thick">
        <color indexed="26"/>
      </left>
      <right/>
      <top/>
      <bottom style="thick">
        <color indexed="26"/>
      </bottom>
    </border>
    <border>
      <left/>
      <right/>
      <top/>
      <bottom style="thick">
        <color indexed="26"/>
      </bottom>
    </border>
    <border>
      <left/>
      <right style="thick">
        <color indexed="26"/>
      </right>
      <top/>
      <bottom style="thick">
        <color indexed="26"/>
      </bottom>
    </border>
  </borders>
  <cellStyleXfs count="2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10" fillId="2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20" borderId="0" applyNumberFormat="0" applyBorder="0" applyAlignment="0" applyProtection="0"/>
    <xf numFmtId="167" fontId="11" fillId="0" borderId="0">
      <alignment horizontal="center" wrapText="1"/>
      <protection locked="0"/>
    </xf>
    <xf numFmtId="0" fontId="67" fillId="4" borderId="0" applyNumberFormat="0" applyBorder="0" applyAlignment="0" applyProtection="0"/>
    <xf numFmtId="167" fontId="12" fillId="0" borderId="1" applyNumberFormat="0">
      <alignment horizontal="left"/>
      <protection/>
    </xf>
    <xf numFmtId="168" fontId="13" fillId="0" borderId="0" applyFill="0" applyBorder="0" applyAlignment="0">
      <protection/>
    </xf>
    <xf numFmtId="0" fontId="71" fillId="21" borderId="2" applyNumberFormat="0" applyAlignment="0" applyProtection="0"/>
    <xf numFmtId="167" fontId="14" fillId="0" borderId="3">
      <alignment vertical="center" wrapText="1"/>
      <protection/>
    </xf>
    <xf numFmtId="167" fontId="14" fillId="0" borderId="3">
      <alignment vertical="center" wrapText="1"/>
      <protection/>
    </xf>
    <xf numFmtId="167" fontId="15" fillId="21" borderId="3">
      <alignment horizontal="center" vertical="center" wrapText="1"/>
      <protection/>
    </xf>
    <xf numFmtId="167" fontId="15" fillId="21" borderId="3">
      <alignment horizontal="center" vertical="center" wrapText="1"/>
      <protection/>
    </xf>
    <xf numFmtId="0" fontId="73" fillId="22" borderId="4" applyNumberFormat="0" applyAlignment="0" applyProtection="0"/>
    <xf numFmtId="43" fontId="0" fillId="0" borderId="0" applyFont="0" applyFill="0" applyBorder="0" applyAlignment="0" applyProtection="0"/>
    <xf numFmtId="169" fontId="16" fillId="0" borderId="0">
      <alignment/>
      <protection/>
    </xf>
    <xf numFmtId="169" fontId="16" fillId="0" borderId="0">
      <alignment/>
      <protection/>
    </xf>
    <xf numFmtId="169" fontId="16" fillId="0" borderId="0">
      <alignment/>
      <protection/>
    </xf>
    <xf numFmtId="169" fontId="16" fillId="0" borderId="0">
      <alignment/>
      <protection/>
    </xf>
    <xf numFmtId="169" fontId="16" fillId="0" borderId="0">
      <alignment/>
      <protection/>
    </xf>
    <xf numFmtId="169" fontId="16" fillId="0" borderId="0">
      <alignment/>
      <protection/>
    </xf>
    <xf numFmtId="169" fontId="16" fillId="0" borderId="0">
      <alignment/>
      <protection/>
    </xf>
    <xf numFmtId="169" fontId="16" fillId="0" borderId="0">
      <alignment/>
      <protection/>
    </xf>
    <xf numFmtId="41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20" fillId="0" borderId="0" applyFont="0" applyFill="0" applyBorder="0" applyAlignment="0" applyProtection="0"/>
    <xf numFmtId="167" fontId="21" fillId="0" borderId="0" applyNumberFormat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7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>
      <alignment/>
      <protection/>
    </xf>
    <xf numFmtId="17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5" fontId="17" fillId="0" borderId="0" applyFont="0" applyFill="0" applyBorder="0" applyAlignment="0" applyProtection="0"/>
    <xf numFmtId="14" fontId="24" fillId="0" borderId="5" applyFont="0" applyFill="0" applyBorder="0" applyAlignment="0" applyProtection="0"/>
    <xf numFmtId="14" fontId="25" fillId="0" borderId="5" applyFont="0" applyFill="0" applyBorder="0" applyAlignment="0" applyProtection="0"/>
    <xf numFmtId="17" fontId="24" fillId="0" borderId="0" applyFont="0" applyFill="0" applyBorder="0" applyAlignment="0" applyProtection="0"/>
    <xf numFmtId="17" fontId="25" fillId="0" borderId="0" applyFont="0" applyFill="0" applyBorder="0" applyAlignment="0" applyProtection="0"/>
    <xf numFmtId="20" fontId="10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167" fontId="26" fillId="6" borderId="3" applyNumberFormat="0" applyAlignment="0">
      <protection/>
    </xf>
    <xf numFmtId="167" fontId="26" fillId="14" borderId="3" applyNumberFormat="0" applyAlignment="0">
      <protection/>
    </xf>
    <xf numFmtId="167" fontId="27" fillId="0" borderId="0" applyNumberFormat="0" applyAlignment="0">
      <protection/>
    </xf>
    <xf numFmtId="167" fontId="2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11" fontId="17" fillId="0" borderId="0" applyFont="0" applyFill="0" applyBorder="0" applyAlignment="0" applyProtection="0"/>
    <xf numFmtId="167" fontId="26" fillId="4" borderId="3" applyNumberFormat="0" applyAlignment="0">
      <protection/>
    </xf>
    <xf numFmtId="2" fontId="2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6" fillId="5" borderId="0" applyNumberFormat="0" applyBorder="0" applyAlignment="0" applyProtection="0"/>
    <xf numFmtId="167" fontId="30" fillId="5" borderId="0" applyNumberFormat="0" applyBorder="0" applyAlignment="0" applyProtection="0"/>
    <xf numFmtId="38" fontId="31" fillId="21" borderId="0" applyNumberFormat="0" applyBorder="0" applyAlignment="0" applyProtection="0"/>
    <xf numFmtId="38" fontId="32" fillId="0" borderId="0">
      <alignment horizontal="left" vertical="center"/>
      <protection/>
    </xf>
    <xf numFmtId="167" fontId="33" fillId="0" borderId="6" applyNumberFormat="0" applyAlignment="0" applyProtection="0"/>
    <xf numFmtId="167" fontId="33" fillId="0" borderId="7">
      <alignment horizontal="left" vertical="center"/>
      <protection/>
    </xf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69" fillId="8" borderId="2" applyNumberFormat="0" applyAlignment="0" applyProtection="0"/>
    <xf numFmtId="10" fontId="31" fillId="23" borderId="3" applyNumberFormat="0" applyBorder="0" applyAlignment="0" applyProtection="0"/>
    <xf numFmtId="167" fontId="26" fillId="22" borderId="3" applyNumberFormat="0" applyAlignment="0">
      <protection/>
    </xf>
    <xf numFmtId="167" fontId="10" fillId="0" borderId="11">
      <alignment horizontal="center"/>
      <protection/>
    </xf>
    <xf numFmtId="0" fontId="72" fillId="0" borderId="12" applyNumberFormat="0" applyFill="0" applyAlignment="0" applyProtection="0"/>
    <xf numFmtId="167" fontId="26" fillId="16" borderId="3" applyNumberFormat="0" applyAlignment="0">
      <protection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68" fillId="24" borderId="0" applyNumberFormat="0" applyBorder="0" applyAlignment="0" applyProtection="0"/>
    <xf numFmtId="167" fontId="35" fillId="23" borderId="0" applyNumberFormat="0" applyBorder="0" applyAlignment="0" applyProtection="0"/>
    <xf numFmtId="182" fontId="36" fillId="0" borderId="0">
      <alignment/>
      <protection/>
    </xf>
    <xf numFmtId="182" fontId="37" fillId="0" borderId="0">
      <alignment/>
      <protection/>
    </xf>
    <xf numFmtId="167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167" fontId="17" fillId="0" borderId="0">
      <alignment/>
      <protection/>
    </xf>
    <xf numFmtId="0" fontId="17" fillId="0" borderId="0">
      <alignment/>
      <protection/>
    </xf>
    <xf numFmtId="167" fontId="17" fillId="0" borderId="0">
      <alignment/>
      <protection/>
    </xf>
    <xf numFmtId="167" fontId="17" fillId="0" borderId="0">
      <alignment/>
      <protection/>
    </xf>
    <xf numFmtId="167" fontId="17" fillId="0" borderId="0">
      <alignment/>
      <protection/>
    </xf>
    <xf numFmtId="167" fontId="0" fillId="0" borderId="0">
      <alignment/>
      <protection/>
    </xf>
    <xf numFmtId="167" fontId="17" fillId="0" borderId="0">
      <alignment/>
      <protection/>
    </xf>
    <xf numFmtId="167" fontId="2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167" fontId="19" fillId="0" borderId="0">
      <alignment/>
      <protection/>
    </xf>
    <xf numFmtId="167" fontId="17" fillId="0" borderId="0">
      <alignment/>
      <protection/>
    </xf>
    <xf numFmtId="167" fontId="19" fillId="0" borderId="0">
      <alignment/>
      <protection/>
    </xf>
    <xf numFmtId="0" fontId="1" fillId="0" borderId="0">
      <alignment/>
      <protection/>
    </xf>
    <xf numFmtId="167" fontId="2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67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7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7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39" fontId="39" fillId="0" borderId="0">
      <alignment/>
      <protection/>
    </xf>
    <xf numFmtId="167" fontId="18" fillId="0" borderId="0">
      <alignment/>
      <protection/>
    </xf>
    <xf numFmtId="167" fontId="1" fillId="0" borderId="0">
      <alignment/>
      <protection/>
    </xf>
    <xf numFmtId="167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3" borderId="13" applyNumberFormat="0" applyFont="0" applyAlignment="0" applyProtection="0"/>
    <xf numFmtId="0" fontId="1" fillId="23" borderId="13" applyNumberFormat="0" applyFont="0" applyAlignment="0" applyProtection="0"/>
    <xf numFmtId="40" fontId="40" fillId="0" borderId="0" applyFont="0" applyFill="0" applyBorder="0" applyAlignment="0" applyProtection="0"/>
    <xf numFmtId="38" fontId="40" fillId="0" borderId="0" applyFont="0" applyFill="0" applyBorder="0" applyAlignment="0" applyProtection="0"/>
    <xf numFmtId="0" fontId="70" fillId="21" borderId="14" applyNumberFormat="0" applyAlignment="0" applyProtection="0"/>
    <xf numFmtId="14" fontId="11" fillId="0" borderId="0">
      <alignment horizontal="center" wrapText="1"/>
      <protection locked="0"/>
    </xf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183" fontId="41" fillId="0" borderId="15" applyFont="0" applyFill="0" applyBorder="0" applyAlignment="0" applyProtection="0"/>
    <xf numFmtId="10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167" fontId="42" fillId="0" borderId="16">
      <alignment horizontal="center"/>
      <protection/>
    </xf>
    <xf numFmtId="184" fontId="43" fillId="0" borderId="0" applyNumberFormat="0" applyFill="0" applyBorder="0" applyAlignment="0" applyProtection="0"/>
    <xf numFmtId="3" fontId="33" fillId="0" borderId="0" applyNumberFormat="0" applyFill="0" applyBorder="0" applyAlignment="0" applyProtection="0"/>
    <xf numFmtId="167" fontId="26" fillId="9" borderId="3" applyNumberFormat="0" applyAlignment="0">
      <protection/>
    </xf>
    <xf numFmtId="167" fontId="17" fillId="25" borderId="0">
      <alignment/>
      <protection/>
    </xf>
    <xf numFmtId="5" fontId="18" fillId="0" borderId="0">
      <alignment horizontal="center"/>
      <protection/>
    </xf>
    <xf numFmtId="167" fontId="38" fillId="0" borderId="0" applyNumberFormat="0" applyFill="0" applyBorder="0" applyAlignment="0" applyProtection="0"/>
    <xf numFmtId="5" fontId="18" fillId="0" borderId="0">
      <alignment horizontal="center"/>
      <protection/>
    </xf>
    <xf numFmtId="40" fontId="44" fillId="0" borderId="0" applyBorder="0">
      <alignment horizontal="right"/>
      <protection/>
    </xf>
    <xf numFmtId="0" fontId="62" fillId="0" borderId="0" applyNumberFormat="0" applyFill="0" applyBorder="0" applyAlignment="0" applyProtection="0"/>
    <xf numFmtId="49" fontId="45" fillId="0" borderId="0">
      <alignment horizontal="center" vertical="center" wrapText="1"/>
      <protection/>
    </xf>
    <xf numFmtId="0" fontId="76" fillId="0" borderId="17" applyNumberFormat="0" applyFill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0" fontId="74" fillId="0" borderId="0" applyNumberFormat="0" applyFill="0" applyBorder="0" applyAlignment="0" applyProtection="0"/>
    <xf numFmtId="185" fontId="17" fillId="0" borderId="0" applyFont="0" applyFill="0" applyBorder="0" applyAlignment="0" applyProtection="0"/>
    <xf numFmtId="186" fontId="17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187" applyFont="1" applyFill="1">
      <alignment/>
      <protection/>
    </xf>
    <xf numFmtId="0" fontId="3" fillId="0" borderId="0" xfId="187" applyFont="1" applyFill="1">
      <alignment/>
      <protection/>
    </xf>
    <xf numFmtId="0" fontId="2" fillId="0" borderId="0" xfId="187" applyFont="1">
      <alignment/>
      <protection/>
    </xf>
    <xf numFmtId="0" fontId="1" fillId="0" borderId="0" xfId="187">
      <alignment/>
      <protection/>
    </xf>
    <xf numFmtId="0" fontId="2" fillId="0" borderId="18" xfId="187" applyFont="1" applyFill="1" applyBorder="1">
      <alignment/>
      <protection/>
    </xf>
    <xf numFmtId="0" fontId="2" fillId="0" borderId="0" xfId="187" applyFont="1" applyFill="1" applyAlignment="1">
      <alignment horizontal="right"/>
      <protection/>
    </xf>
    <xf numFmtId="164" fontId="2" fillId="26" borderId="13" xfId="187" applyNumberFormat="1" applyFont="1" applyFill="1" applyBorder="1" applyAlignment="1" applyProtection="1" quotePrefix="1">
      <alignment horizontal="center" vertical="center" wrapText="1"/>
      <protection/>
    </xf>
    <xf numFmtId="11" fontId="0" fillId="0" borderId="0" xfId="0" applyNumberFormat="1" applyAlignment="1">
      <alignment/>
    </xf>
    <xf numFmtId="0" fontId="2" fillId="0" borderId="0" xfId="187" applyFont="1" applyFill="1" applyAlignment="1">
      <alignment horizontal="center" vertical="center"/>
      <protection/>
    </xf>
    <xf numFmtId="0" fontId="2" fillId="0" borderId="0" xfId="187" applyFont="1" applyFill="1" applyAlignment="1">
      <alignment horizontal="left" vertical="center" wrapText="1"/>
      <protection/>
    </xf>
    <xf numFmtId="0" fontId="2" fillId="0" borderId="0" xfId="187" applyFont="1" applyFill="1" applyAlignment="1">
      <alignment horizontal="center"/>
      <protection/>
    </xf>
    <xf numFmtId="0" fontId="7" fillId="0" borderId="0" xfId="187" applyFont="1" applyFill="1" applyAlignment="1">
      <alignment horizontal="right"/>
      <protection/>
    </xf>
    <xf numFmtId="0" fontId="8" fillId="0" borderId="0" xfId="157" applyFill="1" applyAlignment="1">
      <alignment/>
    </xf>
    <xf numFmtId="0" fontId="8" fillId="0" borderId="0" xfId="157" applyAlignment="1">
      <alignment/>
    </xf>
    <xf numFmtId="43" fontId="1" fillId="0" borderId="0" xfId="93" applyFont="1" applyAlignment="1">
      <alignment horizontal="center" wrapText="1"/>
    </xf>
    <xf numFmtId="165" fontId="1" fillId="0" borderId="0" xfId="93" applyNumberFormat="1" applyFont="1" applyAlignment="1">
      <alignment/>
    </xf>
    <xf numFmtId="0" fontId="2" fillId="0" borderId="0" xfId="187" applyFont="1" applyAlignment="1">
      <alignment horizontal="right"/>
      <protection/>
    </xf>
    <xf numFmtId="166" fontId="1" fillId="0" borderId="0" xfId="224" applyNumberFormat="1" applyFont="1" applyAlignment="1">
      <alignment/>
    </xf>
    <xf numFmtId="166" fontId="2" fillId="0" borderId="0" xfId="224" applyNumberFormat="1" applyFont="1" applyAlignment="1">
      <alignment/>
    </xf>
    <xf numFmtId="5" fontId="2" fillId="21" borderId="0" xfId="93" applyNumberFormat="1" applyFont="1" applyFill="1" applyAlignment="1" quotePrefix="1">
      <alignment/>
    </xf>
    <xf numFmtId="0" fontId="2" fillId="0" borderId="0" xfId="93" applyNumberFormat="1" applyFont="1" applyFill="1" applyAlignment="1" quotePrefix="1">
      <alignment/>
    </xf>
    <xf numFmtId="5" fontId="2" fillId="0" borderId="0" xfId="93" applyNumberFormat="1" applyFont="1" applyFill="1" applyAlignment="1" quotePrefix="1">
      <alignment/>
    </xf>
    <xf numFmtId="5" fontId="2" fillId="0" borderId="0" xfId="93" applyNumberFormat="1" applyFont="1" applyFill="1" applyAlignment="1">
      <alignment horizontal="left"/>
    </xf>
    <xf numFmtId="5" fontId="2" fillId="0" borderId="0" xfId="93" applyNumberFormat="1" applyFont="1" applyFill="1" applyAlignment="1">
      <alignment/>
    </xf>
    <xf numFmtId="43" fontId="9" fillId="0" borderId="0" xfId="93" applyFont="1" applyBorder="1" applyAlignment="1">
      <alignment/>
    </xf>
    <xf numFmtId="0" fontId="2" fillId="0" borderId="0" xfId="187" applyFont="1" applyFill="1" applyAlignment="1">
      <alignment/>
      <protection/>
    </xf>
    <xf numFmtId="43" fontId="5" fillId="0" borderId="0" xfId="93" applyFont="1" applyBorder="1" applyAlignment="1">
      <alignment horizontal="center" wrapText="1"/>
    </xf>
    <xf numFmtId="43" fontId="5" fillId="0" borderId="19" xfId="93" applyFont="1" applyBorder="1" applyAlignment="1">
      <alignment horizontal="center" vertical="center" wrapText="1"/>
    </xf>
    <xf numFmtId="43" fontId="5" fillId="24" borderId="19" xfId="93" applyFont="1" applyFill="1" applyBorder="1" applyAlignment="1">
      <alignment horizontal="center" vertical="center" wrapText="1"/>
    </xf>
    <xf numFmtId="43" fontId="5" fillId="0" borderId="20" xfId="93" applyFont="1" applyBorder="1" applyAlignment="1">
      <alignment horizontal="center" wrapText="1"/>
    </xf>
    <xf numFmtId="43" fontId="5" fillId="24" borderId="20" xfId="93" applyFont="1" applyFill="1" applyBorder="1" applyAlignment="1">
      <alignment horizontal="center" wrapText="1"/>
    </xf>
    <xf numFmtId="7" fontId="2" fillId="0" borderId="1" xfId="93" applyNumberFormat="1" applyFont="1" applyFill="1" applyBorder="1" applyAlignment="1">
      <alignment horizontal="center" vertical="center" wrapText="1"/>
    </xf>
    <xf numFmtId="7" fontId="2" fillId="24" borderId="1" xfId="93" applyNumberFormat="1" applyFont="1" applyFill="1" applyBorder="1" applyAlignment="1">
      <alignment horizontal="center" vertical="center" wrapText="1"/>
    </xf>
    <xf numFmtId="0" fontId="2" fillId="0" borderId="0" xfId="187" applyFont="1" applyFill="1" applyBorder="1" applyAlignment="1">
      <alignment horizontal="left" vertical="center" wrapText="1"/>
      <protection/>
    </xf>
    <xf numFmtId="0" fontId="2" fillId="0" borderId="20" xfId="187" applyFont="1" applyFill="1" applyBorder="1">
      <alignment/>
      <protection/>
    </xf>
    <xf numFmtId="0" fontId="2" fillId="24" borderId="20" xfId="187" applyFont="1" applyFill="1" applyBorder="1">
      <alignment/>
      <protection/>
    </xf>
    <xf numFmtId="0" fontId="5" fillId="0" borderId="0" xfId="187" applyFont="1" applyFill="1" applyAlignment="1">
      <alignment horizontal="center" vertical="center"/>
      <protection/>
    </xf>
    <xf numFmtId="0" fontId="7" fillId="21" borderId="0" xfId="187" applyFont="1" applyFill="1" applyAlignment="1">
      <alignment horizontal="left"/>
      <protection/>
    </xf>
    <xf numFmtId="0" fontId="2" fillId="21" borderId="0" xfId="187" applyFont="1" applyFill="1">
      <alignment/>
      <protection/>
    </xf>
    <xf numFmtId="0" fontId="1" fillId="0" borderId="0" xfId="187" applyFont="1">
      <alignment/>
      <protection/>
    </xf>
    <xf numFmtId="0" fontId="17" fillId="0" borderId="0" xfId="178" applyFill="1" applyAlignment="1">
      <alignment horizontal="center"/>
      <protection/>
    </xf>
    <xf numFmtId="187" fontId="0" fillId="0" borderId="0" xfId="76" applyNumberFormat="1" applyFont="1" applyFill="1" applyAlignment="1">
      <alignment horizontal="center"/>
    </xf>
    <xf numFmtId="0" fontId="17" fillId="0" borderId="0" xfId="178" applyFill="1" applyAlignment="1">
      <alignment horizontal="left"/>
      <protection/>
    </xf>
    <xf numFmtId="0" fontId="17" fillId="0" borderId="0" xfId="178" applyAlignment="1">
      <alignment horizontal="center"/>
      <protection/>
    </xf>
    <xf numFmtId="0" fontId="46" fillId="0" borderId="0" xfId="178" applyFont="1" applyFill="1" applyAlignment="1">
      <alignment horizontal="center"/>
      <protection/>
    </xf>
    <xf numFmtId="0" fontId="46" fillId="0" borderId="0" xfId="178" applyFont="1" applyAlignment="1">
      <alignment horizontal="center"/>
      <protection/>
    </xf>
    <xf numFmtId="0" fontId="46" fillId="0" borderId="0" xfId="178" applyFont="1" applyFill="1" applyAlignment="1">
      <alignment horizontal="left"/>
      <protection/>
    </xf>
    <xf numFmtId="0" fontId="46" fillId="0" borderId="0" xfId="178" applyFont="1" applyFill="1" applyAlignment="1">
      <alignment horizontal="center" wrapText="1"/>
      <protection/>
    </xf>
    <xf numFmtId="0" fontId="46" fillId="0" borderId="0" xfId="178" applyFont="1" applyFill="1" applyAlignment="1">
      <alignment horizontal="left" wrapText="1"/>
      <protection/>
    </xf>
    <xf numFmtId="3" fontId="17" fillId="0" borderId="0" xfId="178" applyNumberFormat="1" applyFill="1" applyAlignment="1">
      <alignment horizontal="right"/>
      <protection/>
    </xf>
    <xf numFmtId="3" fontId="17" fillId="0" borderId="0" xfId="178" applyNumberFormat="1" applyAlignment="1">
      <alignment horizontal="right"/>
      <protection/>
    </xf>
    <xf numFmtId="3" fontId="17" fillId="26" borderId="0" xfId="178" applyNumberFormat="1" applyFill="1" applyAlignment="1">
      <alignment horizontal="right"/>
      <protection/>
    </xf>
    <xf numFmtId="0" fontId="17" fillId="26" borderId="0" xfId="178" applyFill="1" applyAlignment="1">
      <alignment horizontal="center"/>
      <protection/>
    </xf>
    <xf numFmtId="0" fontId="4" fillId="0" borderId="0" xfId="197" applyFont="1">
      <alignment/>
      <protection/>
    </xf>
    <xf numFmtId="0" fontId="18" fillId="0" borderId="0" xfId="198">
      <alignment/>
      <protection/>
    </xf>
    <xf numFmtId="0" fontId="18" fillId="27" borderId="0" xfId="198" applyFill="1">
      <alignment/>
      <protection/>
    </xf>
    <xf numFmtId="0" fontId="17" fillId="0" borderId="0" xfId="185">
      <alignment/>
      <protection/>
    </xf>
    <xf numFmtId="0" fontId="17" fillId="0" borderId="0" xfId="178">
      <alignment/>
      <protection/>
    </xf>
    <xf numFmtId="0" fontId="47" fillId="0" borderId="0" xfId="198" applyFont="1">
      <alignment/>
      <protection/>
    </xf>
    <xf numFmtId="0" fontId="0" fillId="0" borderId="0" xfId="203" applyFont="1">
      <alignment/>
      <protection/>
    </xf>
    <xf numFmtId="0" fontId="1" fillId="0" borderId="0" xfId="191">
      <alignment/>
      <protection/>
    </xf>
    <xf numFmtId="43" fontId="18" fillId="0" borderId="0" xfId="101" applyFont="1" applyAlignment="1">
      <alignment/>
    </xf>
    <xf numFmtId="187" fontId="18" fillId="0" borderId="0" xfId="96" applyNumberFormat="1" applyFont="1" applyAlignment="1">
      <alignment/>
    </xf>
    <xf numFmtId="188" fontId="18" fillId="0" borderId="0" xfId="101" applyNumberFormat="1" applyFont="1" applyAlignment="1">
      <alignment/>
    </xf>
    <xf numFmtId="43" fontId="48" fillId="0" borderId="0" xfId="101" applyFont="1" applyAlignment="1">
      <alignment/>
    </xf>
    <xf numFmtId="43" fontId="18" fillId="0" borderId="0" xfId="198" applyNumberFormat="1">
      <alignment/>
      <protection/>
    </xf>
    <xf numFmtId="189" fontId="2" fillId="0" borderId="0" xfId="203" applyNumberFormat="1" applyFont="1">
      <alignment/>
      <protection/>
    </xf>
    <xf numFmtId="0" fontId="2" fillId="0" borderId="0" xfId="203">
      <alignment/>
      <protection/>
    </xf>
    <xf numFmtId="0" fontId="18" fillId="0" borderId="0" xfId="216" applyFont="1" applyFill="1" applyBorder="1" applyAlignment="1">
      <alignment/>
      <protection/>
    </xf>
    <xf numFmtId="0" fontId="50" fillId="0" borderId="0" xfId="216" applyFont="1" applyFill="1" applyBorder="1" applyAlignment="1">
      <alignment horizontal="center" wrapText="1"/>
      <protection/>
    </xf>
    <xf numFmtId="0" fontId="50" fillId="0" borderId="0" xfId="216" applyFont="1" applyFill="1" applyBorder="1" applyAlignment="1">
      <alignment horizontal="center"/>
      <protection/>
    </xf>
    <xf numFmtId="43" fontId="51" fillId="0" borderId="0" xfId="84" applyFont="1" applyAlignment="1">
      <alignment/>
    </xf>
    <xf numFmtId="189" fontId="2" fillId="0" borderId="0" xfId="203" applyNumberFormat="1">
      <alignment/>
      <protection/>
    </xf>
    <xf numFmtId="0" fontId="50" fillId="0" borderId="0" xfId="216" applyFont="1" applyFill="1" applyBorder="1" applyAlignment="1">
      <alignment horizontal="right"/>
      <protection/>
    </xf>
    <xf numFmtId="187" fontId="18" fillId="0" borderId="0" xfId="101" applyNumberFormat="1" applyFont="1" applyFill="1" applyBorder="1" applyAlignment="1">
      <alignment horizontal="center" wrapText="1"/>
    </xf>
    <xf numFmtId="187" fontId="18" fillId="0" borderId="0" xfId="101" applyNumberFormat="1" applyFont="1" applyFill="1" applyBorder="1" applyAlignment="1">
      <alignment horizontal="center"/>
    </xf>
    <xf numFmtId="187" fontId="52" fillId="0" borderId="0" xfId="101" applyNumberFormat="1" applyFont="1" applyFill="1" applyBorder="1" applyAlignment="1">
      <alignment horizontal="center" wrapText="1"/>
    </xf>
    <xf numFmtId="187" fontId="18" fillId="0" borderId="0" xfId="198" applyNumberFormat="1">
      <alignment/>
      <protection/>
    </xf>
    <xf numFmtId="190" fontId="18" fillId="0" borderId="0" xfId="230" applyNumberFormat="1" applyFont="1" applyAlignment="1">
      <alignment/>
    </xf>
    <xf numFmtId="0" fontId="50" fillId="0" borderId="16" xfId="198" applyFont="1" applyBorder="1" applyAlignment="1">
      <alignment/>
      <protection/>
    </xf>
    <xf numFmtId="0" fontId="50" fillId="0" borderId="16" xfId="198" applyFont="1" applyBorder="1" applyAlignment="1">
      <alignment vertical="center"/>
      <protection/>
    </xf>
    <xf numFmtId="0" fontId="50" fillId="0" borderId="16" xfId="198" applyFont="1" applyBorder="1" applyAlignment="1">
      <alignment horizontal="center" wrapText="1"/>
      <protection/>
    </xf>
    <xf numFmtId="0" fontId="50" fillId="0" borderId="0" xfId="198" applyFont="1" applyAlignment="1">
      <alignment horizontal="center" wrapText="1"/>
      <protection/>
    </xf>
    <xf numFmtId="3" fontId="51" fillId="0" borderId="0" xfId="217" applyNumberFormat="1" applyFont="1" applyBorder="1">
      <alignment/>
      <protection/>
    </xf>
    <xf numFmtId="0" fontId="18" fillId="0" borderId="0" xfId="198" applyFont="1">
      <alignment/>
      <protection/>
    </xf>
    <xf numFmtId="6" fontId="18" fillId="0" borderId="21" xfId="84" applyNumberFormat="1" applyBorder="1" applyAlignment="1">
      <alignment/>
    </xf>
    <xf numFmtId="8" fontId="18" fillId="0" borderId="21" xfId="84" applyNumberFormat="1" applyBorder="1" applyAlignment="1">
      <alignment/>
    </xf>
    <xf numFmtId="8" fontId="18" fillId="0" borderId="0" xfId="198" applyNumberFormat="1">
      <alignment/>
      <protection/>
    </xf>
    <xf numFmtId="8" fontId="18" fillId="27" borderId="0" xfId="198" applyNumberFormat="1" applyFill="1">
      <alignment/>
      <protection/>
    </xf>
    <xf numFmtId="43" fontId="18" fillId="10" borderId="0" xfId="84" applyFill="1" applyAlignment="1">
      <alignment/>
    </xf>
    <xf numFmtId="191" fontId="18" fillId="0" borderId="0" xfId="241" applyNumberFormat="1" applyAlignment="1">
      <alignment/>
    </xf>
    <xf numFmtId="0" fontId="51" fillId="0" borderId="0" xfId="217" applyFont="1" applyBorder="1">
      <alignment/>
      <protection/>
    </xf>
    <xf numFmtId="0" fontId="51" fillId="0" borderId="0" xfId="217" applyFont="1">
      <alignment/>
      <protection/>
    </xf>
    <xf numFmtId="4" fontId="51" fillId="10" borderId="0" xfId="217" applyNumberFormat="1" applyFont="1" applyFill="1" applyBorder="1">
      <alignment/>
      <protection/>
    </xf>
    <xf numFmtId="187" fontId="18" fillId="0" borderId="7" xfId="84" applyNumberFormat="1" applyBorder="1" applyAlignment="1">
      <alignment/>
    </xf>
    <xf numFmtId="40" fontId="18" fillId="0" borderId="7" xfId="84" applyNumberFormat="1" applyBorder="1" applyAlignment="1">
      <alignment/>
    </xf>
    <xf numFmtId="40" fontId="18" fillId="0" borderId="0" xfId="198" applyNumberFormat="1">
      <alignment/>
      <protection/>
    </xf>
    <xf numFmtId="0" fontId="18" fillId="0" borderId="16" xfId="198" applyBorder="1">
      <alignment/>
      <protection/>
    </xf>
    <xf numFmtId="187" fontId="18" fillId="0" borderId="16" xfId="84" applyNumberFormat="1" applyBorder="1" applyAlignment="1">
      <alignment/>
    </xf>
    <xf numFmtId="40" fontId="18" fillId="0" borderId="16" xfId="84" applyNumberFormat="1" applyBorder="1" applyAlignment="1">
      <alignment/>
    </xf>
    <xf numFmtId="43" fontId="18" fillId="0" borderId="0" xfId="84" applyAlignment="1">
      <alignment/>
    </xf>
    <xf numFmtId="187" fontId="18" fillId="0" borderId="5" xfId="84" applyNumberFormat="1" applyBorder="1" applyAlignment="1">
      <alignment/>
    </xf>
    <xf numFmtId="40" fontId="18" fillId="0" borderId="5" xfId="84" applyNumberFormat="1" applyBorder="1" applyAlignment="1">
      <alignment/>
    </xf>
    <xf numFmtId="40" fontId="18" fillId="0" borderId="16" xfId="198" applyNumberFormat="1" applyBorder="1">
      <alignment/>
      <protection/>
    </xf>
    <xf numFmtId="0" fontId="41" fillId="0" borderId="0" xfId="216" applyNumberFormat="1" applyFont="1" applyFill="1" applyBorder="1" applyAlignment="1">
      <alignment horizontal="left"/>
      <protection/>
    </xf>
    <xf numFmtId="0" fontId="18" fillId="0" borderId="0" xfId="198" applyFont="1" applyAlignment="1">
      <alignment horizontal="right"/>
      <protection/>
    </xf>
    <xf numFmtId="187" fontId="18" fillId="0" borderId="21" xfId="84" applyNumberFormat="1" applyBorder="1" applyAlignment="1">
      <alignment/>
    </xf>
    <xf numFmtId="43" fontId="18" fillId="0" borderId="0" xfId="96" applyFont="1" applyAlignment="1">
      <alignment/>
    </xf>
    <xf numFmtId="0" fontId="28" fillId="0" borderId="0" xfId="198" applyFont="1">
      <alignment/>
      <protection/>
    </xf>
    <xf numFmtId="0" fontId="18" fillId="0" borderId="16" xfId="198" applyBorder="1" applyAlignment="1">
      <alignment horizontal="right"/>
      <protection/>
    </xf>
    <xf numFmtId="43" fontId="18" fillId="27" borderId="0" xfId="198" applyNumberFormat="1" applyFill="1">
      <alignment/>
      <protection/>
    </xf>
    <xf numFmtId="0" fontId="53" fillId="0" borderId="0" xfId="0" applyFont="1" applyAlignment="1">
      <alignment/>
    </xf>
    <xf numFmtId="0" fontId="0" fillId="0" borderId="0" xfId="194" applyFont="1">
      <alignment/>
      <protection/>
    </xf>
    <xf numFmtId="0" fontId="54" fillId="0" borderId="0" xfId="194" applyFont="1">
      <alignment/>
      <protection/>
    </xf>
    <xf numFmtId="0" fontId="54" fillId="0" borderId="0" xfId="194" applyFont="1" applyFill="1">
      <alignment/>
      <protection/>
    </xf>
    <xf numFmtId="0" fontId="0" fillId="0" borderId="0" xfId="194" applyFont="1" applyFill="1">
      <alignment/>
      <protection/>
    </xf>
    <xf numFmtId="0" fontId="55" fillId="28" borderId="0" xfId="194" applyFont="1" applyFill="1" applyAlignment="1">
      <alignment horizontal="center"/>
      <protection/>
    </xf>
    <xf numFmtId="0" fontId="55" fillId="28" borderId="0" xfId="194" applyFont="1" applyFill="1">
      <alignment/>
      <protection/>
    </xf>
    <xf numFmtId="0" fontId="56" fillId="28" borderId="0" xfId="194" applyFont="1" applyFill="1">
      <alignment/>
      <protection/>
    </xf>
    <xf numFmtId="192" fontId="54" fillId="0" borderId="0" xfId="194" applyNumberFormat="1" applyFont="1" applyAlignment="1">
      <alignment horizontal="center"/>
      <protection/>
    </xf>
    <xf numFmtId="0" fontId="57" fillId="0" borderId="0" xfId="194" applyFont="1">
      <alignment/>
      <protection/>
    </xf>
    <xf numFmtId="192" fontId="54" fillId="12" borderId="0" xfId="194" applyNumberFormat="1" applyFont="1" applyFill="1" applyAlignment="1">
      <alignment horizontal="left"/>
      <protection/>
    </xf>
    <xf numFmtId="0" fontId="54" fillId="12" borderId="0" xfId="194" applyFont="1" applyFill="1">
      <alignment/>
      <protection/>
    </xf>
    <xf numFmtId="0" fontId="0" fillId="12" borderId="0" xfId="194" applyFont="1" applyFill="1">
      <alignment/>
      <protection/>
    </xf>
    <xf numFmtId="192" fontId="54" fillId="12" borderId="0" xfId="194" applyNumberFormat="1" applyFont="1" applyFill="1" applyAlignment="1">
      <alignment horizontal="center"/>
      <protection/>
    </xf>
    <xf numFmtId="0" fontId="0" fillId="12" borderId="0" xfId="194" applyFont="1" applyFill="1" quotePrefix="1">
      <alignment/>
      <protection/>
    </xf>
    <xf numFmtId="0" fontId="0" fillId="24" borderId="0" xfId="194" applyFont="1" applyFill="1">
      <alignment/>
      <protection/>
    </xf>
    <xf numFmtId="43" fontId="0" fillId="24" borderId="0" xfId="93" applyFont="1" applyFill="1" applyAlignment="1">
      <alignment horizontal="right"/>
    </xf>
    <xf numFmtId="43" fontId="54" fillId="24" borderId="0" xfId="93" applyFont="1" applyFill="1" applyAlignment="1">
      <alignment horizontal="center" wrapText="1"/>
    </xf>
    <xf numFmtId="43" fontId="0" fillId="0" borderId="0" xfId="62" applyFont="1" applyAlignment="1">
      <alignment/>
    </xf>
    <xf numFmtId="43" fontId="0" fillId="24" borderId="0" xfId="93" applyFont="1" applyFill="1" applyAlignment="1">
      <alignment/>
    </xf>
    <xf numFmtId="43" fontId="0" fillId="12" borderId="0" xfId="62" applyFont="1" applyFill="1" applyAlignment="1">
      <alignment/>
    </xf>
    <xf numFmtId="10" fontId="0" fillId="0" borderId="0" xfId="224" applyNumberFormat="1" applyFont="1" applyAlignment="1">
      <alignment/>
    </xf>
    <xf numFmtId="43" fontId="59" fillId="24" borderId="0" xfId="93" applyFont="1" applyFill="1" applyAlignment="1">
      <alignment/>
    </xf>
    <xf numFmtId="3" fontId="0" fillId="0" borderId="0" xfId="194" applyNumberFormat="1" applyFont="1">
      <alignment/>
      <protection/>
    </xf>
    <xf numFmtId="10" fontId="0" fillId="0" borderId="0" xfId="194" applyNumberFormat="1" applyFont="1">
      <alignment/>
      <protection/>
    </xf>
    <xf numFmtId="10" fontId="0" fillId="12" borderId="0" xfId="194" applyNumberFormat="1" applyFont="1" applyFill="1">
      <alignment/>
      <protection/>
    </xf>
    <xf numFmtId="43" fontId="0" fillId="12" borderId="0" xfId="93" applyFont="1" applyFill="1" applyAlignment="1">
      <alignment/>
    </xf>
    <xf numFmtId="43" fontId="59" fillId="12" borderId="0" xfId="93" applyFont="1" applyFill="1" applyAlignment="1">
      <alignment/>
    </xf>
    <xf numFmtId="0" fontId="54" fillId="0" borderId="0" xfId="194" applyFont="1" applyFill="1" applyAlignment="1">
      <alignment horizontal="center" wrapText="1"/>
      <protection/>
    </xf>
    <xf numFmtId="0" fontId="54" fillId="0" borderId="0" xfId="194" applyFont="1" applyAlignment="1">
      <alignment horizontal="right"/>
      <protection/>
    </xf>
    <xf numFmtId="43" fontId="0" fillId="0" borderId="0" xfId="62" applyFont="1" applyFill="1" applyAlignment="1">
      <alignment/>
    </xf>
    <xf numFmtId="43" fontId="0" fillId="0" borderId="0" xfId="194" applyNumberFormat="1" applyFont="1">
      <alignment/>
      <protection/>
    </xf>
    <xf numFmtId="0" fontId="60" fillId="0" borderId="0" xfId="194" applyFont="1" applyAlignment="1">
      <alignment horizontal="right"/>
      <protection/>
    </xf>
    <xf numFmtId="187" fontId="0" fillId="0" borderId="0" xfId="62" applyNumberFormat="1" applyFont="1" applyAlignment="1">
      <alignment/>
    </xf>
    <xf numFmtId="43" fontId="0" fillId="24" borderId="0" xfId="62" applyFont="1" applyFill="1" applyAlignment="1">
      <alignment/>
    </xf>
    <xf numFmtId="43" fontId="54" fillId="24" borderId="0" xfId="62" applyFont="1" applyFill="1" applyAlignment="1">
      <alignment/>
    </xf>
    <xf numFmtId="43" fontId="0" fillId="0" borderId="0" xfId="62" applyFont="1" applyAlignment="1" quotePrefix="1">
      <alignment/>
    </xf>
    <xf numFmtId="187" fontId="0" fillId="12" borderId="0" xfId="62" applyNumberFormat="1" applyFont="1" applyFill="1" applyAlignment="1">
      <alignment vertical="center"/>
    </xf>
    <xf numFmtId="43" fontId="54" fillId="0" borderId="0" xfId="194" applyNumberFormat="1" applyFont="1">
      <alignment/>
      <protection/>
    </xf>
    <xf numFmtId="0" fontId="54" fillId="0" borderId="0" xfId="194" applyFont="1" applyAlignment="1">
      <alignment horizontal="right" wrapText="1"/>
      <protection/>
    </xf>
    <xf numFmtId="166" fontId="0" fillId="0" borderId="0" xfId="224" applyNumberFormat="1" applyFont="1" applyAlignment="1">
      <alignment/>
    </xf>
    <xf numFmtId="0" fontId="54" fillId="0" borderId="0" xfId="194" applyFont="1" applyAlignment="1">
      <alignment horizontal="center" wrapText="1"/>
      <protection/>
    </xf>
    <xf numFmtId="0" fontId="0" fillId="0" borderId="22" xfId="194" applyFont="1" applyBorder="1">
      <alignment/>
      <protection/>
    </xf>
    <xf numFmtId="0" fontId="54" fillId="0" borderId="6" xfId="194" applyFont="1" applyBorder="1" applyAlignment="1">
      <alignment horizontal="right"/>
      <protection/>
    </xf>
    <xf numFmtId="166" fontId="0" fillId="0" borderId="6" xfId="224" applyNumberFormat="1" applyFont="1" applyBorder="1" applyAlignment="1">
      <alignment/>
    </xf>
    <xf numFmtId="166" fontId="0" fillId="0" borderId="23" xfId="224" applyNumberFormat="1" applyFont="1" applyBorder="1" applyAlignment="1">
      <alignment/>
    </xf>
    <xf numFmtId="6" fontId="0" fillId="0" borderId="0" xfId="194" applyNumberFormat="1" applyFont="1">
      <alignment/>
      <protection/>
    </xf>
    <xf numFmtId="8" fontId="0" fillId="0" borderId="0" xfId="194" applyNumberFormat="1" applyFont="1">
      <alignment/>
      <protection/>
    </xf>
    <xf numFmtId="38" fontId="0" fillId="0" borderId="0" xfId="194" applyNumberFormat="1" applyFont="1">
      <alignment/>
      <protection/>
    </xf>
    <xf numFmtId="40" fontId="0" fillId="0" borderId="0" xfId="194" applyNumberFormat="1" applyFont="1">
      <alignment/>
      <protection/>
    </xf>
    <xf numFmtId="0" fontId="0" fillId="28" borderId="0" xfId="194" applyFont="1" applyFill="1">
      <alignment/>
      <protection/>
    </xf>
    <xf numFmtId="43" fontId="5" fillId="0" borderId="1" xfId="93" applyFont="1" applyBorder="1" applyAlignment="1">
      <alignment horizontal="center" vertical="center" wrapText="1"/>
    </xf>
    <xf numFmtId="187" fontId="0" fillId="0" borderId="0" xfId="62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22" xfId="187" applyFont="1" applyFill="1" applyBorder="1" applyAlignment="1">
      <alignment horizontal="center" vertical="center" wrapText="1"/>
      <protection/>
    </xf>
    <xf numFmtId="0" fontId="5" fillId="0" borderId="23" xfId="187" applyFont="1" applyFill="1" applyBorder="1" applyAlignment="1">
      <alignment horizontal="center" vertical="center" wrapText="1"/>
      <protection/>
    </xf>
    <xf numFmtId="0" fontId="6" fillId="29" borderId="0" xfId="187" applyFont="1" applyFill="1" applyAlignment="1">
      <alignment horizontal="center" vertical="center" wrapText="1"/>
      <protection/>
    </xf>
    <xf numFmtId="43" fontId="5" fillId="0" borderId="22" xfId="93" applyFont="1" applyBorder="1" applyAlignment="1">
      <alignment horizontal="center"/>
    </xf>
    <xf numFmtId="43" fontId="5" fillId="0" borderId="6" xfId="93" applyFont="1" applyBorder="1" applyAlignment="1">
      <alignment horizontal="center"/>
    </xf>
    <xf numFmtId="43" fontId="5" fillId="0" borderId="23" xfId="93" applyFont="1" applyBorder="1" applyAlignment="1">
      <alignment horizontal="center"/>
    </xf>
    <xf numFmtId="0" fontId="2" fillId="0" borderId="0" xfId="187" applyFont="1" applyFill="1" applyAlignment="1">
      <alignment horizontal="center" vertical="center"/>
      <protection/>
    </xf>
    <xf numFmtId="0" fontId="5" fillId="0" borderId="0" xfId="187" applyFont="1" applyFill="1" applyAlignment="1">
      <alignment horizontal="left" vertical="center"/>
      <protection/>
    </xf>
    <xf numFmtId="0" fontId="2" fillId="21" borderId="0" xfId="187" applyFont="1" applyFill="1" applyAlignment="1">
      <alignment horizontal="left" vertical="center" wrapText="1"/>
      <protection/>
    </xf>
    <xf numFmtId="0" fontId="2" fillId="0" borderId="0" xfId="187" applyFont="1" applyFill="1" applyAlignment="1">
      <alignment horizontal="left" vertical="center" wrapText="1"/>
      <protection/>
    </xf>
    <xf numFmtId="0" fontId="6" fillId="29" borderId="0" xfId="187" applyFont="1" applyFill="1" applyAlignment="1">
      <alignment horizontal="center"/>
      <protection/>
    </xf>
    <xf numFmtId="0" fontId="2" fillId="0" borderId="24" xfId="187" applyFont="1" applyFill="1" applyBorder="1" applyAlignment="1">
      <alignment horizontal="center" vertical="center"/>
      <protection/>
    </xf>
    <xf numFmtId="0" fontId="2" fillId="0" borderId="20" xfId="187" applyFont="1" applyFill="1" applyBorder="1" applyAlignment="1">
      <alignment horizontal="center" vertical="center"/>
      <protection/>
    </xf>
    <xf numFmtId="0" fontId="2" fillId="0" borderId="19" xfId="187" applyFont="1" applyFill="1" applyBorder="1" applyAlignment="1">
      <alignment horizontal="center" vertical="center"/>
      <protection/>
    </xf>
    <xf numFmtId="0" fontId="2" fillId="0" borderId="0" xfId="187" applyFont="1" applyFill="1" applyAlignment="1">
      <alignment horizontal="left"/>
      <protection/>
    </xf>
    <xf numFmtId="0" fontId="4" fillId="0" borderId="25" xfId="187" applyFont="1" applyFill="1" applyBorder="1" applyAlignment="1">
      <alignment horizontal="left" vertical="center" wrapText="1"/>
      <protection/>
    </xf>
    <xf numFmtId="0" fontId="4" fillId="0" borderId="26" xfId="187" applyFont="1" applyFill="1" applyBorder="1" applyAlignment="1">
      <alignment horizontal="left" vertical="center" wrapText="1"/>
      <protection/>
    </xf>
    <xf numFmtId="0" fontId="4" fillId="0" borderId="27" xfId="187" applyFont="1" applyFill="1" applyBorder="1" applyAlignment="1">
      <alignment horizontal="left" vertical="center" wrapText="1"/>
      <protection/>
    </xf>
    <xf numFmtId="0" fontId="4" fillId="0" borderId="18" xfId="187" applyFont="1" applyFill="1" applyBorder="1" applyAlignment="1">
      <alignment horizontal="left" vertical="center" wrapText="1"/>
      <protection/>
    </xf>
    <xf numFmtId="0" fontId="4" fillId="0" borderId="0" xfId="187" applyFont="1" applyFill="1" applyBorder="1" applyAlignment="1">
      <alignment horizontal="left" vertical="center" wrapText="1"/>
      <protection/>
    </xf>
    <xf numFmtId="0" fontId="4" fillId="0" borderId="28" xfId="187" applyFont="1" applyFill="1" applyBorder="1" applyAlignment="1">
      <alignment horizontal="left" vertical="center" wrapText="1"/>
      <protection/>
    </xf>
    <xf numFmtId="0" fontId="4" fillId="0" borderId="29" xfId="187" applyFont="1" applyFill="1" applyBorder="1" applyAlignment="1">
      <alignment horizontal="left" vertical="center" wrapText="1"/>
      <protection/>
    </xf>
    <xf numFmtId="0" fontId="4" fillId="0" borderId="30" xfId="187" applyFont="1" applyFill="1" applyBorder="1" applyAlignment="1">
      <alignment horizontal="left" vertical="center" wrapText="1"/>
      <protection/>
    </xf>
    <xf numFmtId="0" fontId="4" fillId="0" borderId="31" xfId="187" applyFont="1" applyFill="1" applyBorder="1" applyAlignment="1">
      <alignment horizontal="left" vertical="center" wrapText="1"/>
      <protection/>
    </xf>
    <xf numFmtId="0" fontId="5" fillId="0" borderId="0" xfId="187" applyFont="1" applyFill="1" applyBorder="1" applyAlignment="1">
      <alignment horizontal="center" vertical="center"/>
      <protection/>
    </xf>
    <xf numFmtId="0" fontId="5" fillId="0" borderId="0" xfId="187" applyFont="1" applyFill="1" applyAlignment="1">
      <alignment horizontal="center" vertical="center"/>
      <protection/>
    </xf>
    <xf numFmtId="0" fontId="5" fillId="0" borderId="0" xfId="187" applyFont="1" applyFill="1" applyAlignment="1">
      <alignment horizontal="left"/>
      <protection/>
    </xf>
    <xf numFmtId="0" fontId="49" fillId="27" borderId="0" xfId="216" applyFont="1" applyFill="1" applyBorder="1" applyAlignment="1">
      <alignment horizontal="center"/>
      <protection/>
    </xf>
    <xf numFmtId="0" fontId="56" fillId="28" borderId="0" xfId="194" applyFont="1" applyFill="1" applyAlignment="1">
      <alignment horizontal="center"/>
      <protection/>
    </xf>
  </cellXfs>
  <cellStyles count="257">
    <cellStyle name="Normal" xfId="0"/>
    <cellStyle name="^SCORE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Accent1" xfId="46"/>
    <cellStyle name="Accent2" xfId="47"/>
    <cellStyle name="Accent3" xfId="48"/>
    <cellStyle name="Accent4" xfId="49"/>
    <cellStyle name="Accent5" xfId="50"/>
    <cellStyle name="Accent6" xfId="51"/>
    <cellStyle name="args.style" xfId="52"/>
    <cellStyle name="Bad" xfId="53"/>
    <cellStyle name="Bldg Name" xfId="54"/>
    <cellStyle name="Calc Currency (0)" xfId="55"/>
    <cellStyle name="Calculation" xfId="56"/>
    <cellStyle name="CellBody" xfId="57"/>
    <cellStyle name="CellBody 2" xfId="58"/>
    <cellStyle name="CellHead" xfId="59"/>
    <cellStyle name="CellHead 2" xfId="60"/>
    <cellStyle name="Check Cell" xfId="61"/>
    <cellStyle name="Comma" xfId="62"/>
    <cellStyle name="Comma  - Style1" xfId="63"/>
    <cellStyle name="Comma  - Style2" xfId="64"/>
    <cellStyle name="Comma  - Style3" xfId="65"/>
    <cellStyle name="Comma  - Style4" xfId="66"/>
    <cellStyle name="Comma  - Style5" xfId="67"/>
    <cellStyle name="Comma  - Style6" xfId="68"/>
    <cellStyle name="Comma  - Style7" xfId="69"/>
    <cellStyle name="Comma  - Style8" xfId="70"/>
    <cellStyle name="Comma [0]" xfId="71"/>
    <cellStyle name="Comma [1]" xfId="72"/>
    <cellStyle name="Comma [2]" xfId="73"/>
    <cellStyle name="Comma [3]" xfId="74"/>
    <cellStyle name="Comma [4]" xfId="75"/>
    <cellStyle name="Comma 10" xfId="76"/>
    <cellStyle name="Comma 11" xfId="77"/>
    <cellStyle name="Comma 12" xfId="78"/>
    <cellStyle name="Comma 13" xfId="79"/>
    <cellStyle name="Comma 14" xfId="80"/>
    <cellStyle name="Comma 2" xfId="81"/>
    <cellStyle name="Comma 2 2" xfId="82"/>
    <cellStyle name="Comma 2 2 10" xfId="83"/>
    <cellStyle name="Comma 2 2 2" xfId="84"/>
    <cellStyle name="Comma 2 2 2 2" xfId="85"/>
    <cellStyle name="Comma 2 2 3" xfId="86"/>
    <cellStyle name="Comma 2 2 4" xfId="87"/>
    <cellStyle name="Comma 2 2 5" xfId="88"/>
    <cellStyle name="Comma 2 2 6" xfId="89"/>
    <cellStyle name="Comma 2 2 7" xfId="90"/>
    <cellStyle name="Comma 2 2 8" xfId="91"/>
    <cellStyle name="Comma 2 2 9" xfId="92"/>
    <cellStyle name="Comma 2 3" xfId="93"/>
    <cellStyle name="Comma 2 4" xfId="94"/>
    <cellStyle name="Comma 2 5" xfId="95"/>
    <cellStyle name="Comma 2 6" xfId="96"/>
    <cellStyle name="Comma 2 7" xfId="97"/>
    <cellStyle name="Comma 3" xfId="98"/>
    <cellStyle name="Comma 3 2" xfId="99"/>
    <cellStyle name="Comma 3 3" xfId="100"/>
    <cellStyle name="Comma 3 4" xfId="101"/>
    <cellStyle name="Comma 3 4 2" xfId="102"/>
    <cellStyle name="Comma 4" xfId="103"/>
    <cellStyle name="Comma 4 2" xfId="104"/>
    <cellStyle name="Comma 5" xfId="105"/>
    <cellStyle name="Comma 5 2" xfId="106"/>
    <cellStyle name="Comma 6" xfId="107"/>
    <cellStyle name="Comma 7" xfId="108"/>
    <cellStyle name="Comma 8" xfId="109"/>
    <cellStyle name="Comma 9" xfId="110"/>
    <cellStyle name="Comma0" xfId="111"/>
    <cellStyle name="Copied" xfId="112"/>
    <cellStyle name="Currency" xfId="113"/>
    <cellStyle name="Currency [0]" xfId="114"/>
    <cellStyle name="Currency [2]" xfId="115"/>
    <cellStyle name="Currency [5]" xfId="116"/>
    <cellStyle name="Currency 2" xfId="117"/>
    <cellStyle name="Currency 2 2" xfId="118"/>
    <cellStyle name="Currency 2 2 2" xfId="119"/>
    <cellStyle name="Currency 2 2 3" xfId="120"/>
    <cellStyle name="Currency 3" xfId="121"/>
    <cellStyle name="Currency 3 2" xfId="122"/>
    <cellStyle name="Currency 4" xfId="123"/>
    <cellStyle name="Currency 5" xfId="124"/>
    <cellStyle name="Currency 6" xfId="125"/>
    <cellStyle name="Currency 7" xfId="126"/>
    <cellStyle name="Currency$" xfId="127"/>
    <cellStyle name="Currency0" xfId="128"/>
    <cellStyle name="Date" xfId="129"/>
    <cellStyle name="Date - m/d" xfId="130"/>
    <cellStyle name="Date-day" xfId="131"/>
    <cellStyle name="Date-day 2" xfId="132"/>
    <cellStyle name="Date-month" xfId="133"/>
    <cellStyle name="Date-month 2" xfId="134"/>
    <cellStyle name="Date-time" xfId="135"/>
    <cellStyle name="Dezimal [0]_Compiling Utility Macros" xfId="136"/>
    <cellStyle name="Dezimal_Compiling Utility Macros" xfId="137"/>
    <cellStyle name="EDAD" xfId="138"/>
    <cellStyle name="Elec" xfId="139"/>
    <cellStyle name="Entered" xfId="140"/>
    <cellStyle name="Euro" xfId="141"/>
    <cellStyle name="Explanatory Text" xfId="142"/>
    <cellStyle name="Exponent" xfId="143"/>
    <cellStyle name="Ext" xfId="144"/>
    <cellStyle name="Fixed" xfId="145"/>
    <cellStyle name="Followed Hyperlink 2" xfId="146"/>
    <cellStyle name="Good" xfId="147"/>
    <cellStyle name="Good 2" xfId="148"/>
    <cellStyle name="Grey" xfId="149"/>
    <cellStyle name="Header 1" xfId="150"/>
    <cellStyle name="Header1" xfId="151"/>
    <cellStyle name="Header2" xfId="152"/>
    <cellStyle name="Heading 1" xfId="153"/>
    <cellStyle name="Heading 2" xfId="154"/>
    <cellStyle name="Heading 3" xfId="155"/>
    <cellStyle name="Heading 4" xfId="156"/>
    <cellStyle name="Hyperlink" xfId="157"/>
    <cellStyle name="Hyperlink 2" xfId="158"/>
    <cellStyle name="Input" xfId="159"/>
    <cellStyle name="Input [yellow]" xfId="160"/>
    <cellStyle name="INT" xfId="161"/>
    <cellStyle name="letters only" xfId="162"/>
    <cellStyle name="Linked Cell" xfId="163"/>
    <cellStyle name="Mech" xfId="164"/>
    <cellStyle name="Milliers [0]_!!!GO" xfId="165"/>
    <cellStyle name="Milliers_!!!GO" xfId="166"/>
    <cellStyle name="Monétaire [0]_!!!GO" xfId="167"/>
    <cellStyle name="Monétaire_!!!GO" xfId="168"/>
    <cellStyle name="Montaire [0]_EDYAN" xfId="169"/>
    <cellStyle name="Montaire_EDYAN" xfId="170"/>
    <cellStyle name="Neutral" xfId="171"/>
    <cellStyle name="Neutral 2" xfId="172"/>
    <cellStyle name="Normal - Style1" xfId="173"/>
    <cellStyle name="Normal - Style1 2" xfId="174"/>
    <cellStyle name="Normal 1" xfId="175"/>
    <cellStyle name="Normal 1 2" xfId="176"/>
    <cellStyle name="Normal 10" xfId="177"/>
    <cellStyle name="Normal 10 2" xfId="178"/>
    <cellStyle name="Normal 11" xfId="179"/>
    <cellStyle name="Normal 12" xfId="180"/>
    <cellStyle name="Normal 13" xfId="181"/>
    <cellStyle name="Normal 14" xfId="182"/>
    <cellStyle name="Normal 15" xfId="183"/>
    <cellStyle name="Normal 16" xfId="184"/>
    <cellStyle name="Normal 17" xfId="185"/>
    <cellStyle name="Normal 2" xfId="186"/>
    <cellStyle name="Normal 2 2" xfId="187"/>
    <cellStyle name="Normal 2 2 2" xfId="188"/>
    <cellStyle name="Normal 2 2 3" xfId="189"/>
    <cellStyle name="Normal 2 3" xfId="190"/>
    <cellStyle name="Normal 2 3 2" xfId="191"/>
    <cellStyle name="Normal 2 4" xfId="192"/>
    <cellStyle name="Normal 2 5" xfId="193"/>
    <cellStyle name="Normal 2 6" xfId="194"/>
    <cellStyle name="Normal 2_BIMSUM 8_16_09" xfId="195"/>
    <cellStyle name="Normal 3" xfId="196"/>
    <cellStyle name="Normal 3 2" xfId="197"/>
    <cellStyle name="Normal 3 2 2" xfId="198"/>
    <cellStyle name="Normal 3 3" xfId="199"/>
    <cellStyle name="Normal 3 4" xfId="200"/>
    <cellStyle name="Normal 4" xfId="201"/>
    <cellStyle name="Normal 4 2" xfId="202"/>
    <cellStyle name="Normal 4 3" xfId="203"/>
    <cellStyle name="Normal 4 4" xfId="204"/>
    <cellStyle name="Normal 5" xfId="205"/>
    <cellStyle name="Normal 5 2" xfId="206"/>
    <cellStyle name="Normal 5 3" xfId="207"/>
    <cellStyle name="Normal 6" xfId="208"/>
    <cellStyle name="Normal 6 2" xfId="209"/>
    <cellStyle name="Normal 6 3" xfId="210"/>
    <cellStyle name="Normal 6 4" xfId="211"/>
    <cellStyle name="Normal 7" xfId="212"/>
    <cellStyle name="Normal 7 2" xfId="213"/>
    <cellStyle name="Normal 8" xfId="214"/>
    <cellStyle name="Normal 9" xfId="215"/>
    <cellStyle name="Normal_Consolidation Packet 110910" xfId="216"/>
    <cellStyle name="Normal_GO Alt Facility Bonds 2009 032809" xfId="217"/>
    <cellStyle name="Note" xfId="218"/>
    <cellStyle name="Note 2" xfId="219"/>
    <cellStyle name="Œ…‹æØ‚è [0.00]_!!!GO" xfId="220"/>
    <cellStyle name="Œ…‹æØ‚è_!!!GO" xfId="221"/>
    <cellStyle name="Output" xfId="222"/>
    <cellStyle name="per.style" xfId="223"/>
    <cellStyle name="Percent" xfId="224"/>
    <cellStyle name="Percent [0]" xfId="225"/>
    <cellStyle name="Percent [1]" xfId="226"/>
    <cellStyle name="Percent [2]" xfId="227"/>
    <cellStyle name="Percent 2" xfId="228"/>
    <cellStyle name="Percent 2 10" xfId="229"/>
    <cellStyle name="Percent 2 11" xfId="230"/>
    <cellStyle name="Percent 2 11 2" xfId="231"/>
    <cellStyle name="Percent 2 2" xfId="232"/>
    <cellStyle name="Percent 2 2 2" xfId="233"/>
    <cellStyle name="Percent 2 3" xfId="234"/>
    <cellStyle name="Percent 2 4" xfId="235"/>
    <cellStyle name="Percent 2 5" xfId="236"/>
    <cellStyle name="Percent 2 6" xfId="237"/>
    <cellStyle name="Percent 2 7" xfId="238"/>
    <cellStyle name="Percent 2 8" xfId="239"/>
    <cellStyle name="Percent 2 9" xfId="240"/>
    <cellStyle name="Percent 3" xfId="241"/>
    <cellStyle name="Percent 3 2" xfId="242"/>
    <cellStyle name="Percent 4" xfId="243"/>
    <cellStyle name="Percent 4 2" xfId="244"/>
    <cellStyle name="Percent 4 3" xfId="245"/>
    <cellStyle name="Percent 5" xfId="246"/>
    <cellStyle name="Percent 6" xfId="247"/>
    <cellStyle name="Percent 7" xfId="248"/>
    <cellStyle name="Percent 8" xfId="249"/>
    <cellStyle name="Percent 9" xfId="250"/>
    <cellStyle name="PSChar" xfId="251"/>
    <cellStyle name="PSDate" xfId="252"/>
    <cellStyle name="PSDec" xfId="253"/>
    <cellStyle name="PSHeading" xfId="254"/>
    <cellStyle name="RevList" xfId="255"/>
    <cellStyle name="Sheet Title" xfId="256"/>
    <cellStyle name="Site" xfId="257"/>
    <cellStyle name="Standard_Anpassen der Amortisation" xfId="258"/>
    <cellStyle name="style" xfId="259"/>
    <cellStyle name="Style 1" xfId="260"/>
    <cellStyle name="style_Little Falls BIMSUM v8 102108" xfId="261"/>
    <cellStyle name="Subtotal" xfId="262"/>
    <cellStyle name="Title" xfId="263"/>
    <cellStyle name="Title1" xfId="264"/>
    <cellStyle name="Total" xfId="265"/>
    <cellStyle name="Währung [0]_Compiling Utility Macros" xfId="266"/>
    <cellStyle name="Währung_Compiling Utility Macros" xfId="267"/>
    <cellStyle name="Warning Text" xfId="268"/>
    <cellStyle name="Whrung [0]_Compiling Utility Macros" xfId="269"/>
    <cellStyle name="Whrung_Compiling Utility Macros" xfId="2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1181100</xdr:colOff>
      <xdr:row>0</xdr:row>
      <xdr:rowOff>76200</xdr:rowOff>
    </xdr:from>
    <xdr:to>
      <xdr:col>3</xdr:col>
      <xdr:colOff>1781175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76200"/>
          <a:ext cx="600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219075</xdr:colOff>
      <xdr:row>0</xdr:row>
      <xdr:rowOff>38100</xdr:rowOff>
    </xdr:from>
    <xdr:to>
      <xdr:col>6</xdr:col>
      <xdr:colOff>1076325</xdr:colOff>
      <xdr:row>3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38100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N%20Education\Operating%20Referendum\Ref%20Phaseouts%20Details%20Thru%202013%20Election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N%20Education\Operating%20Referendum\Ref%20Phaseouts%20Details%20Thru%202013%20Election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lowance 2015"/>
      <sheetName val="Up to 2014"/>
      <sheetName val="Starting 2015"/>
      <sheetName val="New Elections"/>
      <sheetName val="Page 1"/>
      <sheetName val="Page 2"/>
      <sheetName val="P3 Changes"/>
      <sheetName val="P4 Shortfalls"/>
      <sheetName val="P5 Conversions"/>
      <sheetName val="Inputs"/>
      <sheetName val="Outputs"/>
      <sheetName val="Elec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lowance 2015"/>
      <sheetName val="Up to 2014"/>
      <sheetName val="Starting 2015"/>
      <sheetName val="New Elections"/>
      <sheetName val="Page 1"/>
      <sheetName val="Page 2"/>
      <sheetName val="P3 Changes"/>
      <sheetName val="P4 Shortfalls"/>
      <sheetName val="P5 Conversions"/>
      <sheetName val="Inputs"/>
      <sheetName val="Outputs"/>
      <sheetName val="Ele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eaconbeta.schneidercorp.com/?site=FaribaultCountyMN" TargetMode="External" /><Relationship Id="rId2" Type="http://schemas.openxmlformats.org/officeDocument/2006/relationships/hyperlink" Target="https://beaconbeta.schneidercorp.com/?site=MartinCountyMN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"/>
  <sheetViews>
    <sheetView showGridLines="0" zoomScalePageLayoutView="0" workbookViewId="0" topLeftCell="A1">
      <selection activeCell="E14" sqref="E14"/>
    </sheetView>
  </sheetViews>
  <sheetFormatPr defaultColWidth="9.00390625" defaultRowHeight="15" customHeight="1"/>
  <cols>
    <col min="1" max="1" width="11.125" style="4" customWidth="1"/>
    <col min="2" max="2" width="1.4921875" style="4" customWidth="1"/>
    <col min="3" max="4" width="14.625" style="4" customWidth="1"/>
    <col min="5" max="5" width="20.375" style="4" customWidth="1"/>
    <col min="6" max="6" width="1.625" style="4" customWidth="1"/>
    <col min="7" max="10" width="14.625" style="4" customWidth="1"/>
    <col min="11" max="11" width="15.50390625" style="4" customWidth="1"/>
    <col min="12" max="12" width="11.125" style="4" customWidth="1"/>
    <col min="13" max="13" width="9.00390625" style="4" customWidth="1"/>
    <col min="14" max="14" width="9.25390625" style="4" bestFit="1" customWidth="1"/>
    <col min="15" max="16" width="9.00390625" style="4" customWidth="1"/>
    <col min="17" max="17" width="9.50390625" style="4" bestFit="1" customWidth="1"/>
    <col min="18" max="19" width="10.125" style="4" bestFit="1" customWidth="1"/>
    <col min="20" max="16384" width="9.00390625" style="4" customWidth="1"/>
  </cols>
  <sheetData>
    <row r="1" spans="1:24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.75" thickTop="1">
      <c r="A2" s="1"/>
      <c r="B2" s="181" t="s">
        <v>516</v>
      </c>
      <c r="C2" s="182"/>
      <c r="D2" s="182"/>
      <c r="E2" s="182"/>
      <c r="F2" s="182"/>
      <c r="G2" s="183"/>
      <c r="H2" s="5"/>
      <c r="I2" s="190" t="s">
        <v>2637</v>
      </c>
      <c r="J2" s="191"/>
      <c r="K2" s="1"/>
      <c r="L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>
      <c r="A3" s="1"/>
      <c r="B3" s="184"/>
      <c r="C3" s="185"/>
      <c r="D3" s="185"/>
      <c r="E3" s="185"/>
      <c r="F3" s="185"/>
      <c r="G3" s="186"/>
      <c r="H3" s="5"/>
      <c r="I3" s="190"/>
      <c r="J3" s="191"/>
      <c r="K3" s="1"/>
      <c r="L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5">
      <c r="A4" s="1"/>
      <c r="B4" s="184"/>
      <c r="C4" s="185"/>
      <c r="D4" s="185"/>
      <c r="E4" s="185"/>
      <c r="F4" s="185"/>
      <c r="G4" s="186"/>
      <c r="H4" s="5"/>
      <c r="I4" s="190"/>
      <c r="J4" s="191"/>
      <c r="K4" s="1"/>
      <c r="L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5.75" thickBot="1">
      <c r="A5" s="1"/>
      <c r="B5" s="187"/>
      <c r="C5" s="188"/>
      <c r="D5" s="188"/>
      <c r="E5" s="188"/>
      <c r="F5" s="188"/>
      <c r="G5" s="189"/>
      <c r="H5" s="5"/>
      <c r="I5" s="190"/>
      <c r="J5" s="191"/>
      <c r="K5" s="1"/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5.75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192" t="s">
        <v>2638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2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180" t="s">
        <v>517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2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180" t="s">
        <v>425</v>
      </c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 hidden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176" t="s">
        <v>518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2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172" t="s">
        <v>2639</v>
      </c>
      <c r="B13" s="1"/>
      <c r="C13" s="175" t="s">
        <v>519</v>
      </c>
      <c r="D13" s="175"/>
      <c r="E13" s="7">
        <v>130120700</v>
      </c>
      <c r="F13" s="1" t="s">
        <v>520</v>
      </c>
      <c r="G13" s="1"/>
      <c r="H13" s="1"/>
      <c r="I13" s="1"/>
      <c r="J13" s="1"/>
      <c r="K13" s="1"/>
      <c r="L13" s="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.75">
      <c r="A14" s="172"/>
      <c r="B14" s="1"/>
      <c r="C14" s="175"/>
      <c r="D14" s="175"/>
      <c r="E14" s="8"/>
      <c r="F14" s="1" t="s">
        <v>521</v>
      </c>
      <c r="G14" s="1"/>
      <c r="H14" s="1"/>
      <c r="I14" s="1"/>
      <c r="J14" s="1"/>
      <c r="K14" s="1"/>
      <c r="L14" s="2"/>
      <c r="M14" s="3"/>
      <c r="N14" s="3"/>
      <c r="O14" s="3">
        <v>0.0366373370277164</v>
      </c>
      <c r="P14" s="3">
        <v>-0.0067301</v>
      </c>
      <c r="Q14" s="3"/>
      <c r="R14" s="3"/>
      <c r="S14" s="3"/>
      <c r="T14" s="3"/>
      <c r="U14" s="3"/>
      <c r="V14" s="3"/>
      <c r="W14" s="3"/>
      <c r="X14" s="3"/>
    </row>
    <row r="15" spans="1:24" ht="6" customHeight="1">
      <c r="A15" s="9"/>
      <c r="B15" s="1"/>
      <c r="C15" s="10"/>
      <c r="D15" s="10"/>
      <c r="F15" s="1"/>
      <c r="G15" s="1"/>
      <c r="H15" s="1"/>
      <c r="I15" s="1"/>
      <c r="J15" s="1"/>
      <c r="K15" s="1"/>
      <c r="L15" s="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11"/>
      <c r="B16" s="1"/>
      <c r="C16" s="1"/>
      <c r="D16" s="1"/>
      <c r="E16" s="11" t="s">
        <v>1261</v>
      </c>
      <c r="G16" s="12" t="s">
        <v>2655</v>
      </c>
      <c r="H16" s="13" t="s">
        <v>509</v>
      </c>
      <c r="I16" s="1"/>
      <c r="J16" s="1"/>
      <c r="K16" s="1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11"/>
      <c r="B17" s="1"/>
      <c r="C17" s="1"/>
      <c r="D17" s="1"/>
      <c r="E17" s="11" t="s">
        <v>423</v>
      </c>
      <c r="G17" s="12" t="s">
        <v>2656</v>
      </c>
      <c r="H17" s="14" t="s">
        <v>424</v>
      </c>
      <c r="I17" s="1"/>
      <c r="J17" s="1"/>
      <c r="K17" s="1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 hidden="1">
      <c r="A18" s="11"/>
      <c r="B18" s="1"/>
      <c r="C18" s="1"/>
      <c r="D18" s="1"/>
      <c r="E18" s="1"/>
      <c r="I18" s="1"/>
      <c r="J18" s="1"/>
      <c r="K18" s="1"/>
      <c r="L18" s="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6" customHeight="1" thickBot="1">
      <c r="A19" s="11"/>
      <c r="B19" s="1"/>
      <c r="C19" s="1"/>
      <c r="D19" s="1"/>
      <c r="E19" s="1"/>
      <c r="F19" s="12"/>
      <c r="G19" s="13"/>
      <c r="H19" s="13"/>
      <c r="I19" s="1"/>
      <c r="J19" s="1"/>
      <c r="K19" s="1"/>
      <c r="L19" s="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5">
      <c r="A20" s="172" t="s">
        <v>2640</v>
      </c>
      <c r="B20" s="1"/>
      <c r="C20" s="175" t="s">
        <v>2641</v>
      </c>
      <c r="D20" s="175"/>
      <c r="E20" s="177" t="s">
        <v>2642</v>
      </c>
      <c r="F20" s="13"/>
      <c r="G20" s="1"/>
      <c r="H20" s="1"/>
      <c r="I20" s="1"/>
      <c r="J20" s="1"/>
      <c r="K20" s="1"/>
      <c r="L20" s="2"/>
      <c r="M20" s="3"/>
      <c r="N20" s="15"/>
      <c r="O20" s="15"/>
      <c r="P20" s="3"/>
      <c r="R20" s="3" t="s">
        <v>2643</v>
      </c>
      <c r="S20" s="3"/>
      <c r="T20" s="3"/>
      <c r="U20" s="3"/>
      <c r="V20" s="3"/>
      <c r="W20" s="3"/>
      <c r="X20" s="3"/>
    </row>
    <row r="21" spans="1:24" ht="15">
      <c r="A21" s="172"/>
      <c r="B21" s="1"/>
      <c r="C21" s="175"/>
      <c r="D21" s="175"/>
      <c r="E21" s="178"/>
      <c r="G21" s="1"/>
      <c r="H21" s="1"/>
      <c r="I21" s="1"/>
      <c r="J21" s="1"/>
      <c r="K21" s="1"/>
      <c r="L21" s="2"/>
      <c r="M21" s="3"/>
      <c r="N21" s="16"/>
      <c r="O21" s="16"/>
      <c r="P21" s="17" t="s">
        <v>510</v>
      </c>
      <c r="Q21" s="18"/>
      <c r="R21" s="19">
        <f>'SBB Tax Impact w Classrooms'!D14</f>
        <v>0.036637337027716384</v>
      </c>
      <c r="S21" s="19"/>
      <c r="T21" s="3"/>
      <c r="U21" s="3"/>
      <c r="V21" s="3"/>
      <c r="W21" s="3"/>
      <c r="X21" s="3"/>
    </row>
    <row r="22" spans="1:24" ht="15.75" thickBot="1">
      <c r="A22" s="172"/>
      <c r="B22" s="1"/>
      <c r="C22" s="175"/>
      <c r="D22" s="175"/>
      <c r="E22" s="179"/>
      <c r="F22" s="1"/>
      <c r="G22" s="1"/>
      <c r="H22" s="1"/>
      <c r="I22" s="1"/>
      <c r="J22" s="1"/>
      <c r="K22" s="1"/>
      <c r="L22" s="2"/>
      <c r="M22" s="3"/>
      <c r="N22" s="3"/>
      <c r="O22" s="3"/>
      <c r="P22" s="17" t="s">
        <v>511</v>
      </c>
      <c r="Q22" s="18">
        <v>-0.0067301</v>
      </c>
      <c r="R22" s="19">
        <v>0.0067301</v>
      </c>
      <c r="S22" s="19">
        <f>Q22+R22</f>
        <v>0</v>
      </c>
      <c r="T22" s="3"/>
      <c r="U22" s="3"/>
      <c r="V22" s="3"/>
      <c r="W22" s="3"/>
      <c r="X22" s="3"/>
    </row>
    <row r="23" spans="1:24" ht="15">
      <c r="A23" s="6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3"/>
      <c r="N23" s="3"/>
      <c r="O23" s="3"/>
      <c r="T23" s="3"/>
      <c r="U23" s="3"/>
      <c r="V23" s="3"/>
      <c r="W23" s="3"/>
      <c r="X23" s="3"/>
    </row>
    <row r="24" spans="1:24" ht="15">
      <c r="A24" s="172" t="s">
        <v>2645</v>
      </c>
      <c r="B24" s="1"/>
      <c r="C24" s="173" t="s">
        <v>2646</v>
      </c>
      <c r="D24" s="173"/>
      <c r="E24" s="1"/>
      <c r="F24" s="1"/>
      <c r="G24" s="1"/>
      <c r="H24" s="1"/>
      <c r="I24" s="1"/>
      <c r="J24" s="1"/>
      <c r="K24" s="1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5">
      <c r="A25" s="172"/>
      <c r="B25" s="1"/>
      <c r="C25" s="174" t="s">
        <v>2647</v>
      </c>
      <c r="D25" s="174"/>
      <c r="E25" s="20">
        <f>VLOOKUP($E$13,sheet2!$B$2:$F$2378,3,FALSE)</f>
        <v>1115800</v>
      </c>
      <c r="F25" s="1"/>
      <c r="G25" s="1"/>
      <c r="H25" s="1"/>
      <c r="I25" s="1"/>
      <c r="J25" s="1"/>
      <c r="K25" s="1"/>
      <c r="L25" s="2"/>
      <c r="M25" s="3"/>
      <c r="N25" s="3" t="s">
        <v>2648</v>
      </c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5">
      <c r="A26" s="6"/>
      <c r="B26" s="1"/>
      <c r="C26" s="175" t="s">
        <v>2649</v>
      </c>
      <c r="D26" s="175"/>
      <c r="E26" s="21" t="str">
        <f>VLOOKUP($E$13,sheet2!$B$2:$F$2378,2,FALSE)</f>
        <v>BUTLER FARMS INC</v>
      </c>
      <c r="F26" s="1"/>
      <c r="G26" s="1"/>
      <c r="H26" s="1"/>
      <c r="I26" s="1"/>
      <c r="J26" s="1"/>
      <c r="K26" s="1"/>
      <c r="L26" s="2"/>
      <c r="N26" s="22">
        <f>VLOOKUP($E$13,sheet2!$B$2:$F$2378,4,FALSE)</f>
        <v>0</v>
      </c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5.75" thickBot="1">
      <c r="A27" s="6"/>
      <c r="B27" s="1"/>
      <c r="C27" s="10"/>
      <c r="D27" s="10"/>
      <c r="E27" s="23"/>
      <c r="F27" s="1"/>
      <c r="G27" s="1"/>
      <c r="H27" s="1"/>
      <c r="I27" s="1"/>
      <c r="J27" s="1"/>
      <c r="K27" s="1"/>
      <c r="L27" s="2"/>
      <c r="M27" s="3"/>
      <c r="N27" s="24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 thickBot="1">
      <c r="A28" s="6"/>
      <c r="B28" s="1"/>
      <c r="C28" s="25"/>
      <c r="D28" s="25"/>
      <c r="E28" s="25"/>
      <c r="F28" s="25"/>
      <c r="G28" s="169" t="s">
        <v>513</v>
      </c>
      <c r="H28" s="170"/>
      <c r="I28" s="171"/>
      <c r="L28" s="2"/>
      <c r="M28" s="3"/>
      <c r="N28" s="3" t="s">
        <v>2650</v>
      </c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39" thickBot="1">
      <c r="A29" s="26"/>
      <c r="B29" s="1"/>
      <c r="C29" s="27"/>
      <c r="D29" s="27"/>
      <c r="E29" s="163" t="s">
        <v>512</v>
      </c>
      <c r="G29" s="28" t="s">
        <v>514</v>
      </c>
      <c r="H29" s="28" t="s">
        <v>523</v>
      </c>
      <c r="I29" s="29" t="s">
        <v>515</v>
      </c>
      <c r="L29" s="2"/>
      <c r="M29" s="3"/>
      <c r="N29" s="22">
        <f>VLOOKUP($E$13,sheet2!$B$2:$F$2378,5,FALSE)</f>
        <v>11158</v>
      </c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3.75" customHeight="1" thickBot="1">
      <c r="A30" s="26"/>
      <c r="B30" s="1"/>
      <c r="C30" s="27"/>
      <c r="D30" s="27"/>
      <c r="E30" s="30"/>
      <c r="G30" s="30"/>
      <c r="H30" s="30"/>
      <c r="I30" s="31"/>
      <c r="L30" s="2"/>
      <c r="M30" s="3"/>
      <c r="N30" s="24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3:24" ht="15.75" customHeight="1" thickBot="1">
      <c r="C31" s="166" t="s">
        <v>2651</v>
      </c>
      <c r="D31" s="167"/>
      <c r="E31" s="32">
        <f>ROUND($N$29*$R$21,2)</f>
        <v>408.8</v>
      </c>
      <c r="G31" s="32">
        <f>ROUND($N$26*Q22,2)</f>
        <v>0</v>
      </c>
      <c r="H31" s="32">
        <f>ROUND($N$26*R22,2)</f>
        <v>0</v>
      </c>
      <c r="I31" s="33">
        <f>H31+G31</f>
        <v>0</v>
      </c>
      <c r="L31" s="2"/>
      <c r="M31" s="3"/>
      <c r="N31" s="24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3:24" ht="3" customHeight="1" thickBot="1">
      <c r="C32" s="6"/>
      <c r="D32" s="34"/>
      <c r="E32" s="35"/>
      <c r="G32" s="35"/>
      <c r="H32" s="35"/>
      <c r="I32" s="36"/>
      <c r="L32" s="2"/>
      <c r="M32" s="3"/>
      <c r="N32" s="24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3:24" ht="15.75" customHeight="1" thickBot="1">
      <c r="C33" s="166" t="s">
        <v>2652</v>
      </c>
      <c r="D33" s="167"/>
      <c r="E33" s="32">
        <f>E31/12</f>
        <v>34.06666666666667</v>
      </c>
      <c r="G33" s="32">
        <f>G31/12</f>
        <v>0</v>
      </c>
      <c r="H33" s="32">
        <f>H31/12</f>
        <v>0</v>
      </c>
      <c r="I33" s="33">
        <f>I31/12</f>
        <v>0</v>
      </c>
      <c r="L33" s="2"/>
      <c r="M33" s="3"/>
      <c r="N33" s="24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5">
      <c r="A34" s="37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5">
      <c r="A35" s="38" t="s">
        <v>2653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5">
      <c r="A36" s="3" t="s">
        <v>522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5">
      <c r="A37" s="3" t="s">
        <v>2654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15">
      <c r="A39" s="168" t="s">
        <v>1262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5" ht="15" customHeight="1">
      <c r="C45" s="40"/>
    </row>
    <row r="46" ht="15" customHeight="1">
      <c r="C46" s="40"/>
    </row>
    <row r="48" ht="15" customHeight="1">
      <c r="C48" s="40"/>
    </row>
  </sheetData>
  <sheetProtection/>
  <mergeCells count="20">
    <mergeCell ref="A10:K10"/>
    <mergeCell ref="B2:G5"/>
    <mergeCell ref="I2:J5"/>
    <mergeCell ref="A7:K7"/>
    <mergeCell ref="A8:K8"/>
    <mergeCell ref="A9:K9"/>
    <mergeCell ref="A11:K11"/>
    <mergeCell ref="A13:A14"/>
    <mergeCell ref="C13:D14"/>
    <mergeCell ref="A20:A22"/>
    <mergeCell ref="C20:D22"/>
    <mergeCell ref="E20:E22"/>
    <mergeCell ref="A24:A25"/>
    <mergeCell ref="C24:D24"/>
    <mergeCell ref="C25:D25"/>
    <mergeCell ref="C26:D26"/>
    <mergeCell ref="C31:D31"/>
    <mergeCell ref="C33:D33"/>
    <mergeCell ref="A39:K39"/>
    <mergeCell ref="G28:I28"/>
  </mergeCells>
  <hyperlinks>
    <hyperlink ref="H16" r:id="rId1" display="https://beaconbeta.schneidercorp.com/?site=FaribaultCountyMN"/>
    <hyperlink ref="H17" r:id="rId2" display="https://beaconbeta.schneidercorp.com/?site=MartinCountyMN"/>
  </hyperlinks>
  <printOptions/>
  <pageMargins left="0.7" right="0.7" top="0.75" bottom="0.75" header="0.3" footer="0.3"/>
  <pageSetup fitToHeight="1" fitToWidth="1" horizontalDpi="600" verticalDpi="600" orientation="landscape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78"/>
  <sheetViews>
    <sheetView tabSelected="1" zoomScalePageLayoutView="0" workbookViewId="0" topLeftCell="A287">
      <selection activeCell="C296" sqref="C296"/>
    </sheetView>
  </sheetViews>
  <sheetFormatPr defaultColWidth="9.00390625" defaultRowHeight="15.75"/>
  <cols>
    <col min="1" max="1" width="12.625" style="0" customWidth="1"/>
    <col min="2" max="2" width="10.875" style="0" bestFit="1" customWidth="1"/>
    <col min="3" max="3" width="38.125" style="0" bestFit="1" customWidth="1"/>
    <col min="4" max="4" width="13.75390625" style="0" bestFit="1" customWidth="1"/>
    <col min="5" max="5" width="12.625" style="0" bestFit="1" customWidth="1"/>
    <col min="6" max="6" width="10.25390625" style="0" bestFit="1" customWidth="1"/>
  </cols>
  <sheetData>
    <row r="1" spans="1:6" ht="15.75">
      <c r="A1" s="165" t="s">
        <v>1263</v>
      </c>
      <c r="C1" s="165" t="s">
        <v>1264</v>
      </c>
      <c r="D1" s="165" t="s">
        <v>1265</v>
      </c>
      <c r="E1" s="165" t="s">
        <v>1266</v>
      </c>
      <c r="F1" s="165" t="s">
        <v>1267</v>
      </c>
    </row>
    <row r="2" spans="1:6" ht="15.75">
      <c r="A2" t="str">
        <f>CONCATENATE(".",B2)</f>
        <v>.020010100</v>
      </c>
      <c r="B2" t="s">
        <v>2671</v>
      </c>
      <c r="C2" t="s">
        <v>2672</v>
      </c>
      <c r="D2" s="164">
        <v>551500</v>
      </c>
      <c r="E2" s="164">
        <v>0</v>
      </c>
      <c r="F2" s="164">
        <v>2758</v>
      </c>
    </row>
    <row r="3" spans="1:6" ht="15.75">
      <c r="A3" t="str">
        <f>CONCATENATE(".",B3)</f>
        <v>.020010200</v>
      </c>
      <c r="B3" t="s">
        <v>2676</v>
      </c>
      <c r="C3" t="s">
        <v>2672</v>
      </c>
      <c r="D3" s="164">
        <v>1362000</v>
      </c>
      <c r="E3" s="164">
        <v>0</v>
      </c>
      <c r="F3" s="164">
        <v>13620</v>
      </c>
    </row>
    <row r="4" spans="1:6" ht="15.75">
      <c r="A4" t="str">
        <f aca="true" t="shared" si="0" ref="A4:A67">CONCATENATE(".",B4)</f>
        <v>.020010250</v>
      </c>
      <c r="B4" t="s">
        <v>2677</v>
      </c>
      <c r="C4" t="s">
        <v>2678</v>
      </c>
      <c r="D4" s="164">
        <v>67100</v>
      </c>
      <c r="E4" s="164">
        <v>67100</v>
      </c>
      <c r="F4" s="164">
        <v>403</v>
      </c>
    </row>
    <row r="5" spans="1:6" ht="15.75">
      <c r="A5" t="str">
        <f t="shared" si="0"/>
        <v>.020010300</v>
      </c>
      <c r="B5" t="s">
        <v>2682</v>
      </c>
      <c r="C5" t="s">
        <v>2672</v>
      </c>
      <c r="D5" s="164">
        <v>623000</v>
      </c>
      <c r="E5" s="164">
        <v>0</v>
      </c>
      <c r="F5" s="164">
        <v>3115</v>
      </c>
    </row>
    <row r="6" spans="1:6" ht="15.75">
      <c r="A6" t="str">
        <f t="shared" si="0"/>
        <v>.020010400</v>
      </c>
      <c r="B6" t="s">
        <v>2683</v>
      </c>
      <c r="C6" t="s">
        <v>2684</v>
      </c>
      <c r="D6" s="164">
        <v>124800</v>
      </c>
      <c r="E6" s="164">
        <v>124800</v>
      </c>
      <c r="F6" s="164">
        <v>988</v>
      </c>
    </row>
    <row r="7" spans="1:6" ht="15.75">
      <c r="A7" t="str">
        <f t="shared" si="0"/>
        <v>.020010500</v>
      </c>
      <c r="B7" t="s">
        <v>2686</v>
      </c>
      <c r="C7" t="s">
        <v>2687</v>
      </c>
      <c r="D7" s="164">
        <v>760700</v>
      </c>
      <c r="E7" s="164">
        <v>0</v>
      </c>
      <c r="F7" s="164">
        <v>7607</v>
      </c>
    </row>
    <row r="8" spans="1:6" ht="15.75">
      <c r="A8" t="str">
        <f t="shared" si="0"/>
        <v>.020010600</v>
      </c>
      <c r="B8" t="s">
        <v>2690</v>
      </c>
      <c r="C8" t="s">
        <v>2691</v>
      </c>
      <c r="D8" s="164">
        <v>656400</v>
      </c>
      <c r="E8" s="164">
        <v>0</v>
      </c>
      <c r="F8" s="164">
        <v>6564</v>
      </c>
    </row>
    <row r="9" spans="1:6" ht="15.75">
      <c r="A9" t="str">
        <f t="shared" si="0"/>
        <v>.020010700</v>
      </c>
      <c r="B9" t="s">
        <v>2693</v>
      </c>
      <c r="C9" t="s">
        <v>2694</v>
      </c>
      <c r="D9" s="164">
        <v>123400</v>
      </c>
      <c r="E9" s="164">
        <v>123400</v>
      </c>
      <c r="F9" s="164">
        <v>973</v>
      </c>
    </row>
    <row r="10" spans="1:6" ht="15.75">
      <c r="A10" t="str">
        <f t="shared" si="0"/>
        <v>.020010800</v>
      </c>
      <c r="B10" t="s">
        <v>2696</v>
      </c>
      <c r="C10" t="s">
        <v>2687</v>
      </c>
      <c r="D10" s="164">
        <v>1792200</v>
      </c>
      <c r="E10" s="164">
        <v>58200</v>
      </c>
      <c r="F10" s="164">
        <v>17922</v>
      </c>
    </row>
    <row r="11" spans="1:6" ht="15.75">
      <c r="A11" t="str">
        <f t="shared" si="0"/>
        <v>.020020100</v>
      </c>
      <c r="B11" t="s">
        <v>2697</v>
      </c>
      <c r="C11" t="s">
        <v>2698</v>
      </c>
      <c r="D11" s="164">
        <v>976500</v>
      </c>
      <c r="E11" s="164">
        <v>0</v>
      </c>
      <c r="F11" s="164">
        <v>9765</v>
      </c>
    </row>
    <row r="12" spans="1:6" ht="15.75">
      <c r="A12" t="str">
        <f t="shared" si="0"/>
        <v>.020020150</v>
      </c>
      <c r="B12" t="s">
        <v>2701</v>
      </c>
      <c r="C12" t="s">
        <v>2702</v>
      </c>
      <c r="D12" s="164">
        <v>83100</v>
      </c>
      <c r="E12" s="164">
        <v>83100</v>
      </c>
      <c r="F12" s="164">
        <v>533</v>
      </c>
    </row>
    <row r="13" spans="1:6" ht="15.75">
      <c r="A13" t="str">
        <f t="shared" si="0"/>
        <v>.020020200</v>
      </c>
      <c r="B13" t="s">
        <v>2704</v>
      </c>
      <c r="C13" t="s">
        <v>2705</v>
      </c>
      <c r="D13" s="164">
        <v>1407700</v>
      </c>
      <c r="E13" s="164">
        <v>0</v>
      </c>
      <c r="F13" s="164">
        <v>14077</v>
      </c>
    </row>
    <row r="14" spans="1:6" ht="15.75">
      <c r="A14" t="str">
        <f t="shared" si="0"/>
        <v>.020020300</v>
      </c>
      <c r="B14" t="s">
        <v>2708</v>
      </c>
      <c r="C14" t="s">
        <v>2705</v>
      </c>
      <c r="D14" s="164">
        <v>758700</v>
      </c>
      <c r="E14" s="164">
        <v>0</v>
      </c>
      <c r="F14" s="164">
        <v>7587</v>
      </c>
    </row>
    <row r="15" spans="1:6" ht="15.75">
      <c r="A15" t="str">
        <f t="shared" si="0"/>
        <v>.020020400</v>
      </c>
      <c r="B15" t="s">
        <v>2709</v>
      </c>
      <c r="C15" t="s">
        <v>2710</v>
      </c>
      <c r="D15" s="164">
        <v>636600</v>
      </c>
      <c r="E15" s="164">
        <v>0</v>
      </c>
      <c r="F15" s="164">
        <v>6366</v>
      </c>
    </row>
    <row r="16" spans="1:6" ht="15.75">
      <c r="A16" t="str">
        <f t="shared" si="0"/>
        <v>.020030100</v>
      </c>
      <c r="B16" t="s">
        <v>2712</v>
      </c>
      <c r="C16" t="s">
        <v>2713</v>
      </c>
      <c r="D16" s="164">
        <v>1440800</v>
      </c>
      <c r="E16" s="164">
        <v>0</v>
      </c>
      <c r="F16" s="164">
        <v>8672</v>
      </c>
    </row>
    <row r="17" spans="1:6" ht="15.75">
      <c r="A17" t="str">
        <f t="shared" si="0"/>
        <v>.020030150</v>
      </c>
      <c r="B17" t="s">
        <v>2715</v>
      </c>
      <c r="C17" t="s">
        <v>2716</v>
      </c>
      <c r="D17" s="164">
        <v>231200</v>
      </c>
      <c r="E17" s="164">
        <v>0</v>
      </c>
      <c r="F17" s="164">
        <v>823</v>
      </c>
    </row>
    <row r="18" spans="1:6" ht="15.75">
      <c r="A18" t="str">
        <f t="shared" si="0"/>
        <v>.020030200</v>
      </c>
      <c r="B18" t="s">
        <v>2718</v>
      </c>
      <c r="C18" t="s">
        <v>2713</v>
      </c>
      <c r="D18" s="164">
        <v>769100</v>
      </c>
      <c r="E18" s="164">
        <v>0</v>
      </c>
      <c r="F18" s="164">
        <v>7691</v>
      </c>
    </row>
    <row r="19" spans="1:6" ht="15.75">
      <c r="A19" t="str">
        <f t="shared" si="0"/>
        <v>.020030300</v>
      </c>
      <c r="B19" t="s">
        <v>2719</v>
      </c>
      <c r="C19" t="s">
        <v>2720</v>
      </c>
      <c r="D19" s="164">
        <v>1023700</v>
      </c>
      <c r="E19" s="164">
        <v>0</v>
      </c>
      <c r="F19" s="164">
        <v>7366</v>
      </c>
    </row>
    <row r="20" spans="1:6" ht="15.75">
      <c r="A20" t="str">
        <f t="shared" si="0"/>
        <v>.020030350</v>
      </c>
      <c r="B20" t="s">
        <v>2723</v>
      </c>
      <c r="C20" t="s">
        <v>2724</v>
      </c>
      <c r="D20" s="164">
        <v>73000</v>
      </c>
      <c r="E20" s="164">
        <v>73000</v>
      </c>
      <c r="F20" s="164">
        <v>438</v>
      </c>
    </row>
    <row r="21" spans="1:6" ht="15.75">
      <c r="A21" t="str">
        <f t="shared" si="0"/>
        <v>.020030400</v>
      </c>
      <c r="B21" t="s">
        <v>2726</v>
      </c>
      <c r="C21" t="s">
        <v>2727</v>
      </c>
      <c r="D21" s="164">
        <v>1282700</v>
      </c>
      <c r="E21" s="164">
        <v>173600</v>
      </c>
      <c r="F21" s="164">
        <v>6822</v>
      </c>
    </row>
    <row r="22" spans="1:6" ht="15.75">
      <c r="A22" t="str">
        <f t="shared" si="0"/>
        <v>.020030450</v>
      </c>
      <c r="B22" t="s">
        <v>2729</v>
      </c>
      <c r="C22" t="s">
        <v>2730</v>
      </c>
      <c r="D22" s="164">
        <v>358500</v>
      </c>
      <c r="E22" s="164">
        <v>0</v>
      </c>
      <c r="F22" s="164">
        <v>1793</v>
      </c>
    </row>
    <row r="23" spans="1:6" ht="15.75">
      <c r="A23" t="str">
        <f t="shared" si="0"/>
        <v>.020030500</v>
      </c>
      <c r="B23" t="s">
        <v>2732</v>
      </c>
      <c r="C23" t="s">
        <v>2733</v>
      </c>
      <c r="D23" s="164">
        <v>455600</v>
      </c>
      <c r="E23" s="164">
        <v>0</v>
      </c>
      <c r="F23" s="164">
        <v>2278</v>
      </c>
    </row>
    <row r="24" spans="1:6" ht="15.75">
      <c r="A24" t="str">
        <f t="shared" si="0"/>
        <v>.020040100</v>
      </c>
      <c r="B24" t="s">
        <v>2735</v>
      </c>
      <c r="C24" t="s">
        <v>2736</v>
      </c>
      <c r="D24" s="164">
        <v>776100</v>
      </c>
      <c r="E24" s="164">
        <v>0</v>
      </c>
      <c r="F24" s="164">
        <v>7022</v>
      </c>
    </row>
    <row r="25" spans="1:6" ht="15.75">
      <c r="A25" t="str">
        <f t="shared" si="0"/>
        <v>.020040200</v>
      </c>
      <c r="B25" t="s">
        <v>2739</v>
      </c>
      <c r="C25" t="s">
        <v>2740</v>
      </c>
      <c r="D25" s="164">
        <v>657300</v>
      </c>
      <c r="E25" s="164">
        <v>0</v>
      </c>
      <c r="F25" s="164">
        <v>6573</v>
      </c>
    </row>
    <row r="26" spans="1:6" ht="15.75">
      <c r="A26" t="str">
        <f t="shared" si="0"/>
        <v>.020040300</v>
      </c>
      <c r="B26" t="s">
        <v>2743</v>
      </c>
      <c r="C26" t="s">
        <v>2744</v>
      </c>
      <c r="D26" s="164">
        <v>623000</v>
      </c>
      <c r="E26" s="164">
        <v>0</v>
      </c>
      <c r="F26" s="164">
        <v>6140</v>
      </c>
    </row>
    <row r="27" spans="1:6" ht="15.75">
      <c r="A27" t="str">
        <f t="shared" si="0"/>
        <v>.020040400</v>
      </c>
      <c r="B27" t="s">
        <v>2747</v>
      </c>
      <c r="C27" t="s">
        <v>2748</v>
      </c>
      <c r="D27" s="164">
        <v>240800</v>
      </c>
      <c r="E27" s="164">
        <v>0</v>
      </c>
      <c r="F27" s="164">
        <v>1189</v>
      </c>
    </row>
    <row r="28" spans="1:6" ht="15.75">
      <c r="A28" t="str">
        <f t="shared" si="0"/>
        <v>.020040415</v>
      </c>
      <c r="B28" t="s">
        <v>2750</v>
      </c>
      <c r="C28" t="s">
        <v>2751</v>
      </c>
      <c r="D28" s="164">
        <v>141600</v>
      </c>
      <c r="E28" s="164">
        <v>0</v>
      </c>
      <c r="F28" s="164">
        <v>1416</v>
      </c>
    </row>
    <row r="29" spans="1:6" ht="15.75">
      <c r="A29" t="str">
        <f t="shared" si="0"/>
        <v>.020040425</v>
      </c>
      <c r="B29" t="s">
        <v>2753</v>
      </c>
      <c r="C29" t="s">
        <v>2754</v>
      </c>
      <c r="D29" s="164">
        <v>119000</v>
      </c>
      <c r="E29" s="164">
        <v>0</v>
      </c>
      <c r="F29" s="164">
        <v>1190</v>
      </c>
    </row>
    <row r="30" spans="1:6" ht="15.75">
      <c r="A30" t="str">
        <f t="shared" si="0"/>
        <v>.020040450</v>
      </c>
      <c r="B30" t="s">
        <v>2756</v>
      </c>
      <c r="C30" t="s">
        <v>2733</v>
      </c>
      <c r="D30" s="164">
        <v>165900</v>
      </c>
      <c r="E30" s="164">
        <v>88700</v>
      </c>
      <c r="F30" s="164">
        <v>980</v>
      </c>
    </row>
    <row r="31" spans="1:6" ht="15.75">
      <c r="A31" t="str">
        <f t="shared" si="0"/>
        <v>.020040500</v>
      </c>
      <c r="B31" t="s">
        <v>2757</v>
      </c>
      <c r="C31" t="s">
        <v>2758</v>
      </c>
      <c r="D31" s="164">
        <v>124800</v>
      </c>
      <c r="E31" s="164">
        <v>124800</v>
      </c>
      <c r="F31" s="164">
        <v>988</v>
      </c>
    </row>
    <row r="32" spans="1:6" ht="15.75">
      <c r="A32" t="str">
        <f t="shared" si="0"/>
        <v>.020040525</v>
      </c>
      <c r="B32" t="s">
        <v>2760</v>
      </c>
      <c r="C32" t="s">
        <v>2761</v>
      </c>
      <c r="D32" s="164">
        <v>847100</v>
      </c>
      <c r="E32" s="164">
        <v>0</v>
      </c>
      <c r="F32" s="164">
        <v>8471</v>
      </c>
    </row>
    <row r="33" spans="1:6" ht="15.75">
      <c r="A33" t="str">
        <f t="shared" si="0"/>
        <v>.020040550</v>
      </c>
      <c r="B33" t="s">
        <v>2763</v>
      </c>
      <c r="C33" t="s">
        <v>2764</v>
      </c>
      <c r="D33" s="164">
        <v>203100</v>
      </c>
      <c r="E33" s="164">
        <v>0</v>
      </c>
      <c r="F33" s="164">
        <v>1016</v>
      </c>
    </row>
    <row r="34" spans="1:6" ht="15.75">
      <c r="A34" t="str">
        <f t="shared" si="0"/>
        <v>.020040600</v>
      </c>
      <c r="B34" t="s">
        <v>2766</v>
      </c>
      <c r="C34" t="s">
        <v>2736</v>
      </c>
      <c r="D34" s="164">
        <v>1149100</v>
      </c>
      <c r="E34" s="164">
        <v>0</v>
      </c>
      <c r="F34" s="164">
        <v>10055</v>
      </c>
    </row>
    <row r="35" spans="1:6" ht="15.75">
      <c r="A35" t="str">
        <f t="shared" si="0"/>
        <v>.020040650</v>
      </c>
      <c r="B35" t="s">
        <v>2767</v>
      </c>
      <c r="C35" t="s">
        <v>2768</v>
      </c>
      <c r="D35" s="164">
        <v>119700</v>
      </c>
      <c r="E35" s="164">
        <v>76700</v>
      </c>
      <c r="F35" s="164">
        <v>948</v>
      </c>
    </row>
    <row r="36" spans="1:6" ht="15.75">
      <c r="A36" t="str">
        <f t="shared" si="0"/>
        <v>.020050100</v>
      </c>
      <c r="B36" t="s">
        <v>2770</v>
      </c>
      <c r="C36" t="s">
        <v>2771</v>
      </c>
      <c r="D36" s="164">
        <v>553700</v>
      </c>
      <c r="E36" s="164">
        <v>0</v>
      </c>
      <c r="F36" s="164">
        <v>5537</v>
      </c>
    </row>
    <row r="37" spans="1:6" ht="15.75">
      <c r="A37" t="str">
        <f t="shared" si="0"/>
        <v>.020050200</v>
      </c>
      <c r="B37" t="s">
        <v>2774</v>
      </c>
      <c r="C37" t="s">
        <v>2740</v>
      </c>
      <c r="D37" s="164">
        <v>353700</v>
      </c>
      <c r="E37" s="164">
        <v>0</v>
      </c>
      <c r="F37" s="164">
        <v>3537</v>
      </c>
    </row>
    <row r="38" spans="1:6" ht="15.75">
      <c r="A38" t="str">
        <f t="shared" si="0"/>
        <v>.020050300</v>
      </c>
      <c r="B38" t="s">
        <v>2775</v>
      </c>
      <c r="C38" t="s">
        <v>2776</v>
      </c>
      <c r="D38" s="164">
        <v>332800</v>
      </c>
      <c r="E38" s="164">
        <v>0</v>
      </c>
      <c r="F38" s="164">
        <v>3328</v>
      </c>
    </row>
    <row r="39" spans="1:6" ht="15.75">
      <c r="A39" t="str">
        <f t="shared" si="0"/>
        <v>.020050400</v>
      </c>
      <c r="B39" t="s">
        <v>2778</v>
      </c>
      <c r="C39" t="s">
        <v>2779</v>
      </c>
      <c r="D39" s="164">
        <v>430500</v>
      </c>
      <c r="E39" s="164">
        <v>0</v>
      </c>
      <c r="F39" s="164">
        <v>2153</v>
      </c>
    </row>
    <row r="40" spans="1:6" ht="15.75">
      <c r="A40" t="str">
        <f t="shared" si="0"/>
        <v>.020050500</v>
      </c>
      <c r="B40" t="s">
        <v>2781</v>
      </c>
      <c r="C40" t="s">
        <v>2779</v>
      </c>
      <c r="D40" s="164">
        <v>513800</v>
      </c>
      <c r="E40" s="164">
        <v>0</v>
      </c>
      <c r="F40" s="164">
        <v>2569</v>
      </c>
    </row>
    <row r="41" spans="1:6" ht="15.75">
      <c r="A41" t="str">
        <f t="shared" si="0"/>
        <v>.020050550</v>
      </c>
      <c r="B41" t="s">
        <v>2782</v>
      </c>
      <c r="C41" t="s">
        <v>2761</v>
      </c>
      <c r="D41" s="164">
        <v>409800</v>
      </c>
      <c r="E41" s="164">
        <v>0</v>
      </c>
      <c r="F41" s="164">
        <v>2049</v>
      </c>
    </row>
    <row r="42" spans="1:6" ht="15.75">
      <c r="A42" t="str">
        <f t="shared" si="0"/>
        <v>.020050600</v>
      </c>
      <c r="B42" t="s">
        <v>2783</v>
      </c>
      <c r="C42" t="s">
        <v>2784</v>
      </c>
      <c r="D42" s="164">
        <v>134100</v>
      </c>
      <c r="E42" s="164">
        <v>0</v>
      </c>
      <c r="F42" s="164">
        <v>1341</v>
      </c>
    </row>
    <row r="43" spans="1:6" ht="15.75">
      <c r="A43" t="str">
        <f t="shared" si="0"/>
        <v>.020050700</v>
      </c>
      <c r="B43" t="s">
        <v>2786</v>
      </c>
      <c r="C43" t="s">
        <v>2787</v>
      </c>
      <c r="D43" s="164">
        <v>49400</v>
      </c>
      <c r="E43" s="164">
        <v>0</v>
      </c>
      <c r="F43" s="164">
        <v>494</v>
      </c>
    </row>
    <row r="44" spans="1:6" ht="15.75">
      <c r="A44" t="str">
        <f t="shared" si="0"/>
        <v>.020050725</v>
      </c>
      <c r="B44" t="s">
        <v>2789</v>
      </c>
      <c r="C44" t="s">
        <v>2790</v>
      </c>
      <c r="D44" s="164">
        <v>149400</v>
      </c>
      <c r="E44" s="164">
        <v>0</v>
      </c>
      <c r="F44" s="164">
        <v>1494</v>
      </c>
    </row>
    <row r="45" spans="1:6" ht="15.75">
      <c r="A45" t="str">
        <f t="shared" si="0"/>
        <v>.020050775</v>
      </c>
      <c r="B45" t="s">
        <v>2792</v>
      </c>
      <c r="C45" t="s">
        <v>2790</v>
      </c>
      <c r="D45" s="164">
        <v>102900</v>
      </c>
      <c r="E45" s="164">
        <v>0</v>
      </c>
      <c r="F45" s="164">
        <v>1029</v>
      </c>
    </row>
    <row r="46" spans="1:6" ht="15.75">
      <c r="A46" t="str">
        <f t="shared" si="0"/>
        <v>.020050800</v>
      </c>
      <c r="B46" t="s">
        <v>2793</v>
      </c>
      <c r="C46" t="s">
        <v>2794</v>
      </c>
      <c r="D46" s="164">
        <v>1400</v>
      </c>
      <c r="E46" s="164">
        <v>1400</v>
      </c>
      <c r="F46" s="164">
        <v>18</v>
      </c>
    </row>
    <row r="47" spans="1:6" ht="15.75">
      <c r="A47" t="str">
        <f t="shared" si="0"/>
        <v>.020050900</v>
      </c>
      <c r="B47" t="s">
        <v>2797</v>
      </c>
      <c r="C47" t="s">
        <v>2779</v>
      </c>
      <c r="D47" s="164">
        <v>788800</v>
      </c>
      <c r="E47" s="164">
        <v>86900</v>
      </c>
      <c r="F47" s="164">
        <v>4085</v>
      </c>
    </row>
    <row r="48" spans="1:6" ht="15.75">
      <c r="A48" t="str">
        <f t="shared" si="0"/>
        <v>.020060100</v>
      </c>
      <c r="B48" t="s">
        <v>2798</v>
      </c>
      <c r="C48" t="s">
        <v>2799</v>
      </c>
      <c r="D48" s="164">
        <v>1176900</v>
      </c>
      <c r="E48" s="164">
        <v>58200</v>
      </c>
      <c r="F48" s="164">
        <v>10193</v>
      </c>
    </row>
    <row r="49" spans="1:6" ht="15.75">
      <c r="A49" t="str">
        <f t="shared" si="0"/>
        <v>.020060200</v>
      </c>
      <c r="B49" t="s">
        <v>2802</v>
      </c>
      <c r="C49" t="s">
        <v>2803</v>
      </c>
      <c r="D49" s="164">
        <v>1287700</v>
      </c>
      <c r="E49" s="164">
        <v>66700</v>
      </c>
      <c r="F49" s="164">
        <v>11084</v>
      </c>
    </row>
    <row r="50" spans="1:6" ht="15.75">
      <c r="A50" t="str">
        <f t="shared" si="0"/>
        <v>.020060300</v>
      </c>
      <c r="B50" t="s">
        <v>2806</v>
      </c>
      <c r="C50" t="s">
        <v>2807</v>
      </c>
      <c r="D50" s="164">
        <v>84200</v>
      </c>
      <c r="E50" s="164">
        <v>84200</v>
      </c>
      <c r="F50" s="164">
        <v>545</v>
      </c>
    </row>
    <row r="51" spans="1:6" ht="15.75">
      <c r="A51" t="str">
        <f t="shared" si="0"/>
        <v>.020060400</v>
      </c>
      <c r="B51" t="s">
        <v>2809</v>
      </c>
      <c r="C51" t="s">
        <v>2810</v>
      </c>
      <c r="D51" s="164">
        <v>756100</v>
      </c>
      <c r="E51" s="164">
        <v>0</v>
      </c>
      <c r="F51" s="164">
        <v>7561</v>
      </c>
    </row>
    <row r="52" spans="1:6" ht="15.75">
      <c r="A52" t="str">
        <f t="shared" si="0"/>
        <v>.020060425</v>
      </c>
      <c r="B52" t="s">
        <v>2812</v>
      </c>
      <c r="C52" t="s">
        <v>2813</v>
      </c>
      <c r="D52" s="164">
        <v>31600</v>
      </c>
      <c r="E52" s="164">
        <v>0</v>
      </c>
      <c r="F52" s="164">
        <v>316</v>
      </c>
    </row>
    <row r="53" spans="1:6" ht="15.75">
      <c r="A53" t="str">
        <f t="shared" si="0"/>
        <v>.020060450</v>
      </c>
      <c r="B53" t="s">
        <v>2816</v>
      </c>
      <c r="C53" t="s">
        <v>2817</v>
      </c>
      <c r="D53" s="164">
        <v>63100</v>
      </c>
      <c r="E53" s="164">
        <v>0</v>
      </c>
      <c r="F53" s="164">
        <v>631</v>
      </c>
    </row>
    <row r="54" spans="1:6" ht="15.75">
      <c r="A54" t="str">
        <f t="shared" si="0"/>
        <v>.020060500</v>
      </c>
      <c r="B54" t="s">
        <v>2819</v>
      </c>
      <c r="C54" t="s">
        <v>2820</v>
      </c>
      <c r="D54" s="164">
        <v>1387000</v>
      </c>
      <c r="E54" s="164">
        <v>0</v>
      </c>
      <c r="F54" s="164">
        <v>10164</v>
      </c>
    </row>
    <row r="55" spans="1:6" ht="15.75">
      <c r="A55" t="str">
        <f t="shared" si="0"/>
        <v>.020070100</v>
      </c>
      <c r="B55" t="s">
        <v>2822</v>
      </c>
      <c r="C55" t="s">
        <v>2823</v>
      </c>
      <c r="D55" s="164">
        <v>1193900</v>
      </c>
      <c r="E55" s="164">
        <v>0</v>
      </c>
      <c r="F55" s="164">
        <v>11939</v>
      </c>
    </row>
    <row r="56" spans="1:6" ht="15.75">
      <c r="A56" t="str">
        <f t="shared" si="0"/>
        <v>.020070200</v>
      </c>
      <c r="B56" t="s">
        <v>2825</v>
      </c>
      <c r="C56" t="s">
        <v>2826</v>
      </c>
      <c r="D56" s="164">
        <v>148600</v>
      </c>
      <c r="E56" s="164">
        <v>148600</v>
      </c>
      <c r="F56" s="164">
        <v>1247</v>
      </c>
    </row>
    <row r="57" spans="1:6" ht="15.75">
      <c r="A57" t="str">
        <f t="shared" si="0"/>
        <v>.020070300</v>
      </c>
      <c r="B57" t="s">
        <v>2828</v>
      </c>
      <c r="C57" t="s">
        <v>2829</v>
      </c>
      <c r="D57" s="164">
        <v>617700</v>
      </c>
      <c r="E57" s="164">
        <v>0</v>
      </c>
      <c r="F57" s="164">
        <v>6177</v>
      </c>
    </row>
    <row r="58" spans="1:6" ht="15.75">
      <c r="A58" t="str">
        <f t="shared" si="0"/>
        <v>.020070350</v>
      </c>
      <c r="B58" t="s">
        <v>2831</v>
      </c>
      <c r="C58" t="s">
        <v>2832</v>
      </c>
      <c r="D58" s="164">
        <v>1954600</v>
      </c>
      <c r="E58" s="164">
        <v>0</v>
      </c>
      <c r="F58" s="164">
        <v>13614</v>
      </c>
    </row>
    <row r="59" spans="1:6" ht="15.75">
      <c r="A59" t="str">
        <f t="shared" si="0"/>
        <v>.020070400</v>
      </c>
      <c r="B59" t="s">
        <v>2834</v>
      </c>
      <c r="C59" t="s">
        <v>2835</v>
      </c>
      <c r="D59" s="164">
        <v>615400</v>
      </c>
      <c r="E59" s="164">
        <v>0</v>
      </c>
      <c r="F59" s="164">
        <v>6154</v>
      </c>
    </row>
    <row r="60" spans="1:6" ht="15.75">
      <c r="A60" t="str">
        <f t="shared" si="0"/>
        <v>.020070500</v>
      </c>
      <c r="B60" t="s">
        <v>2837</v>
      </c>
      <c r="C60" t="s">
        <v>2829</v>
      </c>
      <c r="D60" s="164">
        <v>1212200</v>
      </c>
      <c r="E60" s="164">
        <v>0</v>
      </c>
      <c r="F60" s="164">
        <v>12122</v>
      </c>
    </row>
    <row r="61" spans="1:6" ht="15.75">
      <c r="A61" t="str">
        <f t="shared" si="0"/>
        <v>.020070550</v>
      </c>
      <c r="B61" t="s">
        <v>2838</v>
      </c>
      <c r="C61" t="s">
        <v>2839</v>
      </c>
      <c r="D61" s="164">
        <v>245400</v>
      </c>
      <c r="E61" s="164">
        <v>0</v>
      </c>
      <c r="F61" s="164">
        <v>1883</v>
      </c>
    </row>
    <row r="62" spans="1:6" ht="15.75">
      <c r="A62" t="str">
        <f t="shared" si="0"/>
        <v>.020070600</v>
      </c>
      <c r="B62" t="s">
        <v>2841</v>
      </c>
      <c r="C62" t="s">
        <v>2842</v>
      </c>
      <c r="D62" s="164">
        <v>1120300</v>
      </c>
      <c r="E62" s="164">
        <v>0</v>
      </c>
      <c r="F62" s="164">
        <v>5602</v>
      </c>
    </row>
    <row r="63" spans="1:6" ht="15.75">
      <c r="A63" t="str">
        <f t="shared" si="0"/>
        <v>.020070650</v>
      </c>
      <c r="B63" t="s">
        <v>2844</v>
      </c>
      <c r="C63" t="s">
        <v>2845</v>
      </c>
      <c r="D63" s="164">
        <v>63100</v>
      </c>
      <c r="E63" s="164">
        <v>63100</v>
      </c>
      <c r="F63" s="164">
        <v>631</v>
      </c>
    </row>
    <row r="64" spans="1:6" ht="15.75">
      <c r="A64" t="str">
        <f t="shared" si="0"/>
        <v>.020080100</v>
      </c>
      <c r="B64" t="s">
        <v>2847</v>
      </c>
      <c r="C64" t="s">
        <v>2848</v>
      </c>
      <c r="D64" s="164">
        <v>1160500</v>
      </c>
      <c r="E64" s="164">
        <v>0</v>
      </c>
      <c r="F64" s="164">
        <v>9757</v>
      </c>
    </row>
    <row r="65" spans="1:6" ht="15.75">
      <c r="A65" t="str">
        <f t="shared" si="0"/>
        <v>.020080200</v>
      </c>
      <c r="B65" t="s">
        <v>2850</v>
      </c>
      <c r="C65" t="s">
        <v>2851</v>
      </c>
      <c r="D65" s="164">
        <v>1122600</v>
      </c>
      <c r="E65" s="164">
        <v>0</v>
      </c>
      <c r="F65" s="164">
        <v>5613</v>
      </c>
    </row>
    <row r="66" spans="1:6" ht="15.75">
      <c r="A66" t="str">
        <f t="shared" si="0"/>
        <v>.020080300</v>
      </c>
      <c r="B66" t="s">
        <v>2854</v>
      </c>
      <c r="C66" t="s">
        <v>2855</v>
      </c>
      <c r="D66" s="164">
        <v>700500</v>
      </c>
      <c r="E66" s="164">
        <v>0</v>
      </c>
      <c r="F66" s="164">
        <v>7005</v>
      </c>
    </row>
    <row r="67" spans="1:6" ht="15.75">
      <c r="A67" t="str">
        <f t="shared" si="0"/>
        <v>.020080400</v>
      </c>
      <c r="B67" t="s">
        <v>2858</v>
      </c>
      <c r="C67" t="s">
        <v>2855</v>
      </c>
      <c r="D67" s="164">
        <v>725500</v>
      </c>
      <c r="E67" s="164">
        <v>0</v>
      </c>
      <c r="F67" s="164">
        <v>7255</v>
      </c>
    </row>
    <row r="68" spans="1:6" ht="15.75">
      <c r="A68" t="str">
        <f aca="true" t="shared" si="1" ref="A68:A131">CONCATENATE(".",B68)</f>
        <v>.020080450</v>
      </c>
      <c r="B68" t="s">
        <v>2859</v>
      </c>
      <c r="C68" t="s">
        <v>2855</v>
      </c>
      <c r="D68" s="164">
        <v>1132900</v>
      </c>
      <c r="E68" s="164">
        <v>0</v>
      </c>
      <c r="F68" s="164">
        <v>11329</v>
      </c>
    </row>
    <row r="69" spans="1:6" ht="15.75">
      <c r="A69" t="str">
        <f t="shared" si="1"/>
        <v>.020080500</v>
      </c>
      <c r="B69" t="s">
        <v>2860</v>
      </c>
      <c r="C69" t="s">
        <v>2861</v>
      </c>
      <c r="D69" s="164">
        <v>356100</v>
      </c>
      <c r="E69" s="164">
        <v>0</v>
      </c>
      <c r="F69" s="164">
        <v>3561</v>
      </c>
    </row>
    <row r="70" spans="1:6" ht="15.75">
      <c r="A70" t="str">
        <f t="shared" si="1"/>
        <v>.020080750</v>
      </c>
      <c r="B70" t="s">
        <v>2864</v>
      </c>
      <c r="C70" t="s">
        <v>2790</v>
      </c>
      <c r="D70" s="164">
        <v>237400</v>
      </c>
      <c r="E70" s="164">
        <v>0</v>
      </c>
      <c r="F70" s="164">
        <v>2374</v>
      </c>
    </row>
    <row r="71" spans="1:6" ht="15.75">
      <c r="A71" t="str">
        <f t="shared" si="1"/>
        <v>.020090100</v>
      </c>
      <c r="B71" t="s">
        <v>2865</v>
      </c>
      <c r="C71" t="s">
        <v>2866</v>
      </c>
      <c r="D71" s="164">
        <v>56800</v>
      </c>
      <c r="E71" s="164">
        <v>56800</v>
      </c>
      <c r="F71" s="164">
        <v>341</v>
      </c>
    </row>
    <row r="72" spans="1:6" ht="15.75">
      <c r="A72" t="str">
        <f t="shared" si="1"/>
        <v>.020090200</v>
      </c>
      <c r="B72" t="s">
        <v>2868</v>
      </c>
      <c r="C72" t="s">
        <v>2736</v>
      </c>
      <c r="D72" s="164">
        <v>709600</v>
      </c>
      <c r="E72" s="164">
        <v>0</v>
      </c>
      <c r="F72" s="164">
        <v>6209</v>
      </c>
    </row>
    <row r="73" spans="1:6" ht="15.75">
      <c r="A73" t="str">
        <f t="shared" si="1"/>
        <v>.020090300</v>
      </c>
      <c r="B73" t="s">
        <v>2869</v>
      </c>
      <c r="C73" t="s">
        <v>2855</v>
      </c>
      <c r="D73" s="164">
        <v>652600</v>
      </c>
      <c r="E73" s="164">
        <v>0</v>
      </c>
      <c r="F73" s="164">
        <v>6526</v>
      </c>
    </row>
    <row r="74" spans="1:6" ht="15.75">
      <c r="A74" t="str">
        <f t="shared" si="1"/>
        <v>.020090400</v>
      </c>
      <c r="B74" t="s">
        <v>2870</v>
      </c>
      <c r="C74" t="s">
        <v>2871</v>
      </c>
      <c r="D74" s="164">
        <v>1141700</v>
      </c>
      <c r="E74" s="164">
        <v>65300</v>
      </c>
      <c r="F74" s="164">
        <v>5774</v>
      </c>
    </row>
    <row r="75" spans="1:6" ht="15.75">
      <c r="A75" t="str">
        <f t="shared" si="1"/>
        <v>.020090450</v>
      </c>
      <c r="B75" t="s">
        <v>2873</v>
      </c>
      <c r="C75" t="s">
        <v>2874</v>
      </c>
      <c r="D75" s="164">
        <v>206600</v>
      </c>
      <c r="E75" s="164">
        <v>0</v>
      </c>
      <c r="F75" s="164">
        <v>1049</v>
      </c>
    </row>
    <row r="76" spans="1:6" ht="15.75">
      <c r="A76" t="str">
        <f t="shared" si="1"/>
        <v>.020090500</v>
      </c>
      <c r="B76" t="s">
        <v>2877</v>
      </c>
      <c r="C76" t="s">
        <v>2716</v>
      </c>
      <c r="D76" s="164">
        <v>99100</v>
      </c>
      <c r="E76" s="164">
        <v>99100</v>
      </c>
      <c r="F76" s="164">
        <v>708</v>
      </c>
    </row>
    <row r="77" spans="1:6" ht="15.75">
      <c r="A77" t="str">
        <f t="shared" si="1"/>
        <v>.020090550</v>
      </c>
      <c r="B77" t="s">
        <v>2878</v>
      </c>
      <c r="C77" t="s">
        <v>2716</v>
      </c>
      <c r="D77" s="164">
        <v>294000</v>
      </c>
      <c r="E77" s="164">
        <v>0</v>
      </c>
      <c r="F77" s="164">
        <v>2940</v>
      </c>
    </row>
    <row r="78" spans="1:6" ht="15.75">
      <c r="A78" t="str">
        <f t="shared" si="1"/>
        <v>.020090600</v>
      </c>
      <c r="B78" t="s">
        <v>2879</v>
      </c>
      <c r="C78" t="s">
        <v>2880</v>
      </c>
      <c r="D78" s="164">
        <v>2200</v>
      </c>
      <c r="E78" s="164">
        <v>2200</v>
      </c>
      <c r="F78" s="164">
        <v>28</v>
      </c>
    </row>
    <row r="79" spans="1:6" ht="15.75">
      <c r="A79" t="str">
        <f t="shared" si="1"/>
        <v>.020090700</v>
      </c>
      <c r="B79" t="s">
        <v>2882</v>
      </c>
      <c r="C79" t="s">
        <v>2733</v>
      </c>
      <c r="D79" s="164">
        <v>273500</v>
      </c>
      <c r="E79" s="164">
        <v>0</v>
      </c>
      <c r="F79" s="164">
        <v>1368</v>
      </c>
    </row>
    <row r="80" spans="1:6" ht="15.75">
      <c r="A80" t="str">
        <f t="shared" si="1"/>
        <v>.020090800</v>
      </c>
      <c r="B80" t="s">
        <v>2883</v>
      </c>
      <c r="C80" t="s">
        <v>2884</v>
      </c>
      <c r="D80" s="164">
        <v>1106500</v>
      </c>
      <c r="E80" s="164">
        <v>0</v>
      </c>
      <c r="F80" s="164">
        <v>5565</v>
      </c>
    </row>
    <row r="81" spans="1:6" ht="15.75">
      <c r="A81" t="str">
        <f t="shared" si="1"/>
        <v>.020090850</v>
      </c>
      <c r="B81" t="s">
        <v>2886</v>
      </c>
      <c r="C81" t="s">
        <v>2761</v>
      </c>
      <c r="D81" s="164">
        <v>379400</v>
      </c>
      <c r="E81" s="164">
        <v>155900</v>
      </c>
      <c r="F81" s="164">
        <v>2417</v>
      </c>
    </row>
    <row r="82" spans="1:6" ht="15.75">
      <c r="A82" t="str">
        <f t="shared" si="1"/>
        <v>.020090900</v>
      </c>
      <c r="B82" t="s">
        <v>2887</v>
      </c>
      <c r="C82" t="s">
        <v>2705</v>
      </c>
      <c r="D82" s="164">
        <v>1411100</v>
      </c>
      <c r="E82" s="164">
        <v>0</v>
      </c>
      <c r="F82" s="164">
        <v>14111</v>
      </c>
    </row>
    <row r="83" spans="1:6" ht="15.75">
      <c r="A83" t="str">
        <f t="shared" si="1"/>
        <v>.020090950</v>
      </c>
      <c r="B83" t="s">
        <v>2888</v>
      </c>
      <c r="C83" t="s">
        <v>2889</v>
      </c>
      <c r="D83" s="164">
        <v>41900</v>
      </c>
      <c r="E83" s="164">
        <v>41900</v>
      </c>
      <c r="F83" s="164">
        <v>419</v>
      </c>
    </row>
    <row r="84" spans="1:6" ht="15.75">
      <c r="A84" t="str">
        <f t="shared" si="1"/>
        <v>.020100100</v>
      </c>
      <c r="B84" t="s">
        <v>2891</v>
      </c>
      <c r="C84" t="s">
        <v>2713</v>
      </c>
      <c r="D84" s="164">
        <v>752800</v>
      </c>
      <c r="E84" s="164">
        <v>0</v>
      </c>
      <c r="F84" s="164">
        <v>3764</v>
      </c>
    </row>
    <row r="85" spans="1:6" ht="15.75">
      <c r="A85" t="str">
        <f t="shared" si="1"/>
        <v>.020100200</v>
      </c>
      <c r="B85" t="s">
        <v>2892</v>
      </c>
      <c r="C85" t="s">
        <v>2716</v>
      </c>
      <c r="D85" s="164">
        <v>745000</v>
      </c>
      <c r="E85" s="164">
        <v>57300</v>
      </c>
      <c r="F85" s="164">
        <v>3783</v>
      </c>
    </row>
    <row r="86" spans="1:6" ht="15.75">
      <c r="A86" t="str">
        <f t="shared" si="1"/>
        <v>.020100250</v>
      </c>
      <c r="B86" t="s">
        <v>2893</v>
      </c>
      <c r="C86" t="s">
        <v>2894</v>
      </c>
      <c r="D86" s="164">
        <v>111700</v>
      </c>
      <c r="E86" s="164">
        <v>0</v>
      </c>
      <c r="F86" s="164">
        <v>469</v>
      </c>
    </row>
    <row r="87" spans="1:6" ht="15.75">
      <c r="A87" t="str">
        <f t="shared" si="1"/>
        <v>.020100300</v>
      </c>
      <c r="B87" t="s">
        <v>2896</v>
      </c>
      <c r="C87" t="s">
        <v>2894</v>
      </c>
      <c r="D87" s="164">
        <v>654800</v>
      </c>
      <c r="E87" s="164">
        <v>0</v>
      </c>
      <c r="F87" s="164">
        <v>3571</v>
      </c>
    </row>
    <row r="88" spans="1:6" ht="15.75">
      <c r="A88" t="str">
        <f t="shared" si="1"/>
        <v>.020100400</v>
      </c>
      <c r="B88" t="s">
        <v>2897</v>
      </c>
      <c r="C88" t="s">
        <v>2764</v>
      </c>
      <c r="D88" s="164">
        <v>751300</v>
      </c>
      <c r="E88" s="164">
        <v>0</v>
      </c>
      <c r="F88" s="164">
        <v>3757</v>
      </c>
    </row>
    <row r="89" spans="1:6" ht="15.75">
      <c r="A89" t="str">
        <f t="shared" si="1"/>
        <v>.020100500</v>
      </c>
      <c r="B89" t="s">
        <v>2898</v>
      </c>
      <c r="C89" t="s">
        <v>2899</v>
      </c>
      <c r="D89" s="164">
        <v>1115200</v>
      </c>
      <c r="E89" s="164">
        <v>0</v>
      </c>
      <c r="F89" s="164">
        <v>11152</v>
      </c>
    </row>
    <row r="90" spans="1:6" ht="15.75">
      <c r="A90" t="str">
        <f t="shared" si="1"/>
        <v>.020100600</v>
      </c>
      <c r="B90" t="s">
        <v>2901</v>
      </c>
      <c r="C90" t="s">
        <v>2851</v>
      </c>
      <c r="D90" s="164">
        <v>560900</v>
      </c>
      <c r="E90" s="164">
        <v>0</v>
      </c>
      <c r="F90" s="164">
        <v>2805</v>
      </c>
    </row>
    <row r="91" spans="1:6" ht="15.75">
      <c r="A91" t="str">
        <f t="shared" si="1"/>
        <v>.020100650</v>
      </c>
      <c r="B91" t="s">
        <v>2902</v>
      </c>
      <c r="C91" t="s">
        <v>2764</v>
      </c>
      <c r="D91" s="164">
        <v>176100</v>
      </c>
      <c r="E91" s="164">
        <v>68200</v>
      </c>
      <c r="F91" s="164">
        <v>983</v>
      </c>
    </row>
    <row r="92" spans="1:6" ht="15.75">
      <c r="A92" t="str">
        <f t="shared" si="1"/>
        <v>.020100700</v>
      </c>
      <c r="B92" t="s">
        <v>2903</v>
      </c>
      <c r="C92" t="s">
        <v>2904</v>
      </c>
      <c r="D92" s="164">
        <v>623900</v>
      </c>
      <c r="E92" s="164">
        <v>0</v>
      </c>
      <c r="F92" s="164">
        <v>3120</v>
      </c>
    </row>
    <row r="93" spans="1:6" ht="15.75">
      <c r="A93" t="str">
        <f t="shared" si="1"/>
        <v>.020100750</v>
      </c>
      <c r="B93" t="s">
        <v>2906</v>
      </c>
      <c r="C93" t="s">
        <v>2907</v>
      </c>
      <c r="D93" s="164">
        <v>296700</v>
      </c>
      <c r="E93" s="164">
        <v>160500</v>
      </c>
      <c r="F93" s="164">
        <v>2058</v>
      </c>
    </row>
    <row r="94" spans="1:6" ht="15.75">
      <c r="A94" t="str">
        <f t="shared" si="1"/>
        <v>.020110100</v>
      </c>
      <c r="B94" t="s">
        <v>2909</v>
      </c>
      <c r="C94" t="s">
        <v>2904</v>
      </c>
      <c r="D94" s="164">
        <v>810300</v>
      </c>
      <c r="E94" s="164">
        <v>101700</v>
      </c>
      <c r="F94" s="164">
        <v>4279</v>
      </c>
    </row>
    <row r="95" spans="1:6" ht="15.75">
      <c r="A95" t="str">
        <f t="shared" si="1"/>
        <v>.020110200</v>
      </c>
      <c r="B95" t="s">
        <v>2910</v>
      </c>
      <c r="C95" t="s">
        <v>2911</v>
      </c>
      <c r="D95" s="164">
        <v>729600</v>
      </c>
      <c r="E95" s="164">
        <v>0</v>
      </c>
      <c r="F95" s="164">
        <v>7296</v>
      </c>
    </row>
    <row r="96" spans="1:6" ht="15.75">
      <c r="A96" t="str">
        <f t="shared" si="1"/>
        <v>.020110300</v>
      </c>
      <c r="B96" t="s">
        <v>2913</v>
      </c>
      <c r="C96" t="s">
        <v>2911</v>
      </c>
      <c r="D96" s="164">
        <v>1605300</v>
      </c>
      <c r="E96" s="164">
        <v>72800</v>
      </c>
      <c r="F96" s="164">
        <v>16053</v>
      </c>
    </row>
    <row r="97" spans="1:6" ht="15.75">
      <c r="A97" t="str">
        <f t="shared" si="1"/>
        <v>.020110400</v>
      </c>
      <c r="B97" t="s">
        <v>2914</v>
      </c>
      <c r="C97" t="s">
        <v>2915</v>
      </c>
      <c r="D97" s="164">
        <v>684700</v>
      </c>
      <c r="E97" s="164">
        <v>0</v>
      </c>
      <c r="F97" s="164">
        <v>6847</v>
      </c>
    </row>
    <row r="98" spans="1:6" ht="15.75">
      <c r="A98" t="str">
        <f t="shared" si="1"/>
        <v>.020110425</v>
      </c>
      <c r="B98" t="s">
        <v>2917</v>
      </c>
      <c r="C98" t="s">
        <v>2918</v>
      </c>
      <c r="D98" s="164">
        <v>63500</v>
      </c>
      <c r="E98" s="164">
        <v>63500</v>
      </c>
      <c r="F98" s="164">
        <v>381</v>
      </c>
    </row>
    <row r="99" spans="1:6" ht="15.75">
      <c r="A99" t="str">
        <f t="shared" si="1"/>
        <v>.020110450</v>
      </c>
      <c r="B99" t="s">
        <v>2920</v>
      </c>
      <c r="C99" t="s">
        <v>2915</v>
      </c>
      <c r="D99" s="164">
        <v>738600</v>
      </c>
      <c r="E99" s="164">
        <v>0</v>
      </c>
      <c r="F99" s="164">
        <v>7386</v>
      </c>
    </row>
    <row r="100" spans="1:6" ht="15.75">
      <c r="A100" t="str">
        <f t="shared" si="1"/>
        <v>.020110500</v>
      </c>
      <c r="B100" t="s">
        <v>2921</v>
      </c>
      <c r="C100" t="s">
        <v>2764</v>
      </c>
      <c r="D100" s="164">
        <v>707400</v>
      </c>
      <c r="E100" s="164">
        <v>0</v>
      </c>
      <c r="F100" s="164">
        <v>3537</v>
      </c>
    </row>
    <row r="101" spans="1:6" ht="15.75">
      <c r="A101" t="str">
        <f t="shared" si="1"/>
        <v>.020110550</v>
      </c>
      <c r="B101" t="s">
        <v>2922</v>
      </c>
      <c r="C101" t="s">
        <v>2764</v>
      </c>
      <c r="D101" s="164">
        <v>73200</v>
      </c>
      <c r="E101" s="164">
        <v>0</v>
      </c>
      <c r="F101" s="164">
        <v>732</v>
      </c>
    </row>
    <row r="102" spans="1:6" ht="15.75">
      <c r="A102" t="str">
        <f t="shared" si="1"/>
        <v>.020110575</v>
      </c>
      <c r="B102" t="s">
        <v>2923</v>
      </c>
      <c r="C102" t="s">
        <v>2924</v>
      </c>
      <c r="D102" s="164">
        <v>1700</v>
      </c>
      <c r="E102" s="164">
        <v>1700</v>
      </c>
      <c r="F102" s="164">
        <v>17</v>
      </c>
    </row>
    <row r="103" spans="1:6" ht="15.75">
      <c r="A103" t="str">
        <f t="shared" si="1"/>
        <v>.020110600</v>
      </c>
      <c r="B103" t="s">
        <v>2926</v>
      </c>
      <c r="C103" t="s">
        <v>2927</v>
      </c>
      <c r="D103" s="164">
        <v>333700</v>
      </c>
      <c r="E103" s="164">
        <v>0</v>
      </c>
      <c r="F103" s="164">
        <v>2374</v>
      </c>
    </row>
    <row r="104" spans="1:6" ht="15.75">
      <c r="A104" t="str">
        <f t="shared" si="1"/>
        <v>.020110650</v>
      </c>
      <c r="B104" t="s">
        <v>2929</v>
      </c>
      <c r="C104" t="s">
        <v>2705</v>
      </c>
      <c r="D104" s="164">
        <v>573300</v>
      </c>
      <c r="E104" s="164">
        <v>0</v>
      </c>
      <c r="F104" s="164">
        <v>5733</v>
      </c>
    </row>
    <row r="105" spans="1:6" ht="15.75">
      <c r="A105" t="str">
        <f t="shared" si="1"/>
        <v>.020120100</v>
      </c>
      <c r="B105" t="s">
        <v>2930</v>
      </c>
      <c r="C105" t="s">
        <v>2931</v>
      </c>
      <c r="D105" s="164">
        <v>786100</v>
      </c>
      <c r="E105" s="164">
        <v>0</v>
      </c>
      <c r="F105" s="164">
        <v>7861</v>
      </c>
    </row>
    <row r="106" spans="1:6" ht="15.75">
      <c r="A106" t="str">
        <f t="shared" si="1"/>
        <v>.020120200</v>
      </c>
      <c r="B106" t="s">
        <v>2934</v>
      </c>
      <c r="C106" t="s">
        <v>2678</v>
      </c>
      <c r="D106" s="164">
        <v>1505100</v>
      </c>
      <c r="E106" s="164">
        <v>0</v>
      </c>
      <c r="F106" s="164">
        <v>15051</v>
      </c>
    </row>
    <row r="107" spans="1:6" ht="15.75">
      <c r="A107" t="str">
        <f t="shared" si="1"/>
        <v>.020120300</v>
      </c>
      <c r="B107" t="s">
        <v>2935</v>
      </c>
      <c r="C107" t="s">
        <v>2936</v>
      </c>
      <c r="D107" s="164">
        <v>45600</v>
      </c>
      <c r="E107" s="164">
        <v>45600</v>
      </c>
      <c r="F107" s="164">
        <v>274</v>
      </c>
    </row>
    <row r="108" spans="1:6" ht="15.75">
      <c r="A108" t="str">
        <f t="shared" si="1"/>
        <v>.020120400</v>
      </c>
      <c r="B108" t="s">
        <v>2938</v>
      </c>
      <c r="C108" t="s">
        <v>2939</v>
      </c>
      <c r="D108" s="164">
        <v>2305900</v>
      </c>
      <c r="E108" s="164">
        <v>0</v>
      </c>
      <c r="F108" s="164">
        <v>23059</v>
      </c>
    </row>
    <row r="109" spans="1:6" ht="15.75">
      <c r="A109" t="str">
        <f t="shared" si="1"/>
        <v>.020120500</v>
      </c>
      <c r="B109" t="s">
        <v>2942</v>
      </c>
      <c r="C109" t="s">
        <v>2939</v>
      </c>
      <c r="D109" s="164">
        <v>87700</v>
      </c>
      <c r="E109" s="164">
        <v>87700</v>
      </c>
      <c r="F109" s="164">
        <v>877</v>
      </c>
    </row>
    <row r="110" spans="1:6" ht="15.75">
      <c r="A110" t="str">
        <f t="shared" si="1"/>
        <v>.020120600</v>
      </c>
      <c r="B110" t="s">
        <v>2943</v>
      </c>
      <c r="C110" t="s">
        <v>2944</v>
      </c>
      <c r="D110" s="164">
        <v>800400</v>
      </c>
      <c r="E110" s="164">
        <v>0</v>
      </c>
      <c r="F110" s="164">
        <v>4002</v>
      </c>
    </row>
    <row r="111" spans="1:6" ht="15.75">
      <c r="A111" t="str">
        <f t="shared" si="1"/>
        <v>.020120650</v>
      </c>
      <c r="B111" t="s">
        <v>2946</v>
      </c>
      <c r="C111" t="s">
        <v>2947</v>
      </c>
      <c r="D111" s="164">
        <v>17400</v>
      </c>
      <c r="E111" s="164">
        <v>0</v>
      </c>
      <c r="F111" s="164">
        <v>87</v>
      </c>
    </row>
    <row r="112" spans="1:6" ht="15.75">
      <c r="A112" t="str">
        <f t="shared" si="1"/>
        <v>.020120700</v>
      </c>
      <c r="B112" t="s">
        <v>2949</v>
      </c>
      <c r="C112" t="s">
        <v>2950</v>
      </c>
      <c r="D112" s="164">
        <v>383000</v>
      </c>
      <c r="E112" s="164">
        <v>0</v>
      </c>
      <c r="F112" s="164">
        <v>3671</v>
      </c>
    </row>
    <row r="113" spans="1:6" ht="15.75">
      <c r="A113" t="str">
        <f t="shared" si="1"/>
        <v>.020120800</v>
      </c>
      <c r="B113" t="s">
        <v>2952</v>
      </c>
      <c r="C113" t="s">
        <v>2953</v>
      </c>
      <c r="D113" s="164">
        <v>383100</v>
      </c>
      <c r="E113" s="164">
        <v>0</v>
      </c>
      <c r="F113" s="164">
        <v>1916</v>
      </c>
    </row>
    <row r="114" spans="1:6" ht="15.75">
      <c r="A114" t="str">
        <f t="shared" si="1"/>
        <v>.020130100</v>
      </c>
      <c r="B114" t="s">
        <v>2955</v>
      </c>
      <c r="C114" t="s">
        <v>2672</v>
      </c>
      <c r="D114" s="164">
        <v>381100</v>
      </c>
      <c r="E114" s="164">
        <v>0</v>
      </c>
      <c r="F114" s="164">
        <v>3811</v>
      </c>
    </row>
    <row r="115" spans="1:6" ht="15.75">
      <c r="A115" t="str">
        <f t="shared" si="1"/>
        <v>.020130200</v>
      </c>
      <c r="B115" t="s">
        <v>2956</v>
      </c>
      <c r="C115" t="s">
        <v>2957</v>
      </c>
      <c r="D115" s="164">
        <v>156500</v>
      </c>
      <c r="E115" s="164">
        <v>0</v>
      </c>
      <c r="F115" s="164">
        <v>1565</v>
      </c>
    </row>
    <row r="116" spans="1:6" ht="15.75">
      <c r="A116" t="str">
        <f t="shared" si="1"/>
        <v>.020130225</v>
      </c>
      <c r="B116" t="s">
        <v>2960</v>
      </c>
      <c r="C116" t="s">
        <v>2961</v>
      </c>
      <c r="D116" s="164">
        <v>808900</v>
      </c>
      <c r="E116" s="164">
        <v>0</v>
      </c>
      <c r="F116" s="164">
        <v>8089</v>
      </c>
    </row>
    <row r="117" spans="1:6" ht="15.75">
      <c r="A117" t="str">
        <f t="shared" si="1"/>
        <v>.020130250</v>
      </c>
      <c r="B117" t="s">
        <v>2964</v>
      </c>
      <c r="C117" t="s">
        <v>2965</v>
      </c>
      <c r="D117" s="164">
        <v>3500</v>
      </c>
      <c r="E117" s="164">
        <v>3500</v>
      </c>
      <c r="F117" s="164">
        <v>35</v>
      </c>
    </row>
    <row r="118" spans="1:6" ht="15.75">
      <c r="A118" t="str">
        <f t="shared" si="1"/>
        <v>.020130300</v>
      </c>
      <c r="B118" t="s">
        <v>2967</v>
      </c>
      <c r="C118" t="s">
        <v>2968</v>
      </c>
      <c r="D118" s="164">
        <v>661600</v>
      </c>
      <c r="E118" s="164">
        <v>0</v>
      </c>
      <c r="F118" s="164">
        <v>6616</v>
      </c>
    </row>
    <row r="119" spans="1:6" ht="15.75">
      <c r="A119" t="str">
        <f t="shared" si="1"/>
        <v>.020130350</v>
      </c>
      <c r="B119" t="s">
        <v>2971</v>
      </c>
      <c r="C119" t="s">
        <v>2972</v>
      </c>
      <c r="D119" s="164">
        <v>58700</v>
      </c>
      <c r="E119" s="164">
        <v>58700</v>
      </c>
      <c r="F119" s="164">
        <v>352</v>
      </c>
    </row>
    <row r="120" spans="1:6" ht="15.75">
      <c r="A120" t="str">
        <f t="shared" si="1"/>
        <v>.020130400</v>
      </c>
      <c r="B120" t="s">
        <v>2974</v>
      </c>
      <c r="C120" t="s">
        <v>2939</v>
      </c>
      <c r="D120" s="164">
        <v>395400</v>
      </c>
      <c r="E120" s="164">
        <v>0</v>
      </c>
      <c r="F120" s="164">
        <v>3954</v>
      </c>
    </row>
    <row r="121" spans="1:6" ht="15.75">
      <c r="A121" t="str">
        <f t="shared" si="1"/>
        <v>.020130500</v>
      </c>
      <c r="B121" t="s">
        <v>2975</v>
      </c>
      <c r="C121" t="s">
        <v>2976</v>
      </c>
      <c r="D121" s="164">
        <v>1541300</v>
      </c>
      <c r="E121" s="164">
        <v>0</v>
      </c>
      <c r="F121" s="164">
        <v>7707</v>
      </c>
    </row>
    <row r="122" spans="1:6" ht="15.75">
      <c r="A122" t="str">
        <f t="shared" si="1"/>
        <v>.020130600</v>
      </c>
      <c r="B122" t="s">
        <v>2978</v>
      </c>
      <c r="C122" t="s">
        <v>2979</v>
      </c>
      <c r="D122" s="164">
        <v>78800</v>
      </c>
      <c r="E122" s="164">
        <v>78800</v>
      </c>
      <c r="F122" s="164">
        <v>487</v>
      </c>
    </row>
    <row r="123" spans="1:6" ht="15.75">
      <c r="A123" t="str">
        <f t="shared" si="1"/>
        <v>.020130700</v>
      </c>
      <c r="B123" t="s">
        <v>2981</v>
      </c>
      <c r="C123" t="s">
        <v>2982</v>
      </c>
      <c r="D123" s="164">
        <v>127700</v>
      </c>
      <c r="E123" s="164">
        <v>0</v>
      </c>
      <c r="F123" s="164">
        <v>1277</v>
      </c>
    </row>
    <row r="124" spans="1:6" ht="15.75">
      <c r="A124" t="str">
        <f t="shared" si="1"/>
        <v>.020130800</v>
      </c>
      <c r="B124" t="s">
        <v>2984</v>
      </c>
      <c r="C124" t="s">
        <v>2985</v>
      </c>
      <c r="D124" s="164">
        <v>518100</v>
      </c>
      <c r="E124" s="164">
        <v>0</v>
      </c>
      <c r="F124" s="164">
        <v>2591</v>
      </c>
    </row>
    <row r="125" spans="1:6" ht="15.75">
      <c r="A125" t="str">
        <f t="shared" si="1"/>
        <v>.020130850</v>
      </c>
      <c r="B125" t="s">
        <v>2987</v>
      </c>
      <c r="C125" t="s">
        <v>2947</v>
      </c>
      <c r="D125" s="164">
        <v>25700</v>
      </c>
      <c r="E125" s="164">
        <v>0</v>
      </c>
      <c r="F125" s="164">
        <v>129</v>
      </c>
    </row>
    <row r="126" spans="1:6" ht="15.75">
      <c r="A126" t="str">
        <f t="shared" si="1"/>
        <v>.020130900</v>
      </c>
      <c r="B126" t="s">
        <v>2988</v>
      </c>
      <c r="C126" t="s">
        <v>2989</v>
      </c>
      <c r="D126" s="164">
        <v>360700</v>
      </c>
      <c r="E126" s="164">
        <v>0</v>
      </c>
      <c r="F126" s="164">
        <v>3607</v>
      </c>
    </row>
    <row r="127" spans="1:6" ht="15.75">
      <c r="A127" t="str">
        <f t="shared" si="1"/>
        <v>.020131000</v>
      </c>
      <c r="B127" t="s">
        <v>2992</v>
      </c>
      <c r="C127" t="s">
        <v>2944</v>
      </c>
      <c r="D127" s="164">
        <v>618900</v>
      </c>
      <c r="E127" s="164">
        <v>0</v>
      </c>
      <c r="F127" s="164">
        <v>3095</v>
      </c>
    </row>
    <row r="128" spans="1:6" ht="15.75">
      <c r="A128" t="str">
        <f t="shared" si="1"/>
        <v>.020140100</v>
      </c>
      <c r="B128" t="s">
        <v>2993</v>
      </c>
      <c r="C128" t="s">
        <v>2994</v>
      </c>
      <c r="D128" s="164">
        <v>696500</v>
      </c>
      <c r="E128" s="164">
        <v>0</v>
      </c>
      <c r="F128" s="164">
        <v>6965</v>
      </c>
    </row>
    <row r="129" spans="1:6" ht="15.75">
      <c r="A129" t="str">
        <f t="shared" si="1"/>
        <v>.020140200</v>
      </c>
      <c r="B129" t="s">
        <v>2996</v>
      </c>
      <c r="C129" t="s">
        <v>2764</v>
      </c>
      <c r="D129" s="164">
        <v>133700</v>
      </c>
      <c r="E129" s="164">
        <v>0</v>
      </c>
      <c r="F129" s="164">
        <v>686</v>
      </c>
    </row>
    <row r="130" spans="1:6" ht="15.75">
      <c r="A130" t="str">
        <f t="shared" si="1"/>
        <v>.020140250</v>
      </c>
      <c r="B130" t="s">
        <v>2997</v>
      </c>
      <c r="C130" t="s">
        <v>2764</v>
      </c>
      <c r="D130" s="164">
        <v>11700</v>
      </c>
      <c r="E130" s="164">
        <v>0</v>
      </c>
      <c r="F130" s="164">
        <v>117</v>
      </c>
    </row>
    <row r="131" spans="1:6" ht="15.75">
      <c r="A131" t="str">
        <f t="shared" si="1"/>
        <v>.020140300</v>
      </c>
      <c r="B131" t="s">
        <v>2998</v>
      </c>
      <c r="C131" t="s">
        <v>2999</v>
      </c>
      <c r="D131" s="164">
        <v>753900</v>
      </c>
      <c r="E131" s="164">
        <v>48700</v>
      </c>
      <c r="F131" s="164">
        <v>3818</v>
      </c>
    </row>
    <row r="132" spans="1:6" ht="15.75">
      <c r="A132" t="str">
        <f aca="true" t="shared" si="2" ref="A132:A195">CONCATENATE(".",B132)</f>
        <v>.020140400</v>
      </c>
      <c r="B132" t="s">
        <v>3001</v>
      </c>
      <c r="C132" t="s">
        <v>2672</v>
      </c>
      <c r="D132" s="164">
        <v>679400</v>
      </c>
      <c r="E132" s="164">
        <v>0</v>
      </c>
      <c r="F132" s="164">
        <v>6794</v>
      </c>
    </row>
    <row r="133" spans="1:6" ht="15.75">
      <c r="A133" t="str">
        <f t="shared" si="2"/>
        <v>.020140500</v>
      </c>
      <c r="B133" t="s">
        <v>3002</v>
      </c>
      <c r="C133" t="s">
        <v>3003</v>
      </c>
      <c r="D133" s="164">
        <v>84300</v>
      </c>
      <c r="E133" s="164">
        <v>84300</v>
      </c>
      <c r="F133" s="164">
        <v>546</v>
      </c>
    </row>
    <row r="134" spans="1:6" ht="15.75">
      <c r="A134" t="str">
        <f t="shared" si="2"/>
        <v>.020140600</v>
      </c>
      <c r="B134" t="s">
        <v>3005</v>
      </c>
      <c r="C134" t="s">
        <v>3006</v>
      </c>
      <c r="D134" s="164">
        <v>1653500</v>
      </c>
      <c r="E134" s="164">
        <v>0</v>
      </c>
      <c r="F134" s="164">
        <v>16535</v>
      </c>
    </row>
    <row r="135" spans="1:6" ht="15.75">
      <c r="A135" t="str">
        <f t="shared" si="2"/>
        <v>.020140700</v>
      </c>
      <c r="B135" t="s">
        <v>3009</v>
      </c>
      <c r="C135" t="s">
        <v>3010</v>
      </c>
      <c r="D135" s="164">
        <v>45600</v>
      </c>
      <c r="E135" s="164">
        <v>45600</v>
      </c>
      <c r="F135" s="164">
        <v>274</v>
      </c>
    </row>
    <row r="136" spans="1:6" ht="15.75">
      <c r="A136" t="str">
        <f t="shared" si="2"/>
        <v>.020140800</v>
      </c>
      <c r="B136" t="s">
        <v>3012</v>
      </c>
      <c r="C136" t="s">
        <v>3013</v>
      </c>
      <c r="D136" s="164">
        <v>373100</v>
      </c>
      <c r="E136" s="164">
        <v>0</v>
      </c>
      <c r="F136" s="164">
        <v>3731</v>
      </c>
    </row>
    <row r="137" spans="1:6" ht="15.75">
      <c r="A137" t="str">
        <f t="shared" si="2"/>
        <v>.020140900</v>
      </c>
      <c r="B137" t="s">
        <v>3015</v>
      </c>
      <c r="C137" t="s">
        <v>2764</v>
      </c>
      <c r="D137" s="164">
        <v>405200</v>
      </c>
      <c r="E137" s="164">
        <v>0</v>
      </c>
      <c r="F137" s="164">
        <v>4052</v>
      </c>
    </row>
    <row r="138" spans="1:6" ht="15.75">
      <c r="A138" t="str">
        <f t="shared" si="2"/>
        <v>.020141000</v>
      </c>
      <c r="B138" t="s">
        <v>3016</v>
      </c>
      <c r="C138" t="s">
        <v>2672</v>
      </c>
      <c r="D138" s="164">
        <v>351400</v>
      </c>
      <c r="E138" s="164">
        <v>0</v>
      </c>
      <c r="F138" s="164">
        <v>3514</v>
      </c>
    </row>
    <row r="139" spans="1:6" ht="15.75">
      <c r="A139" t="str">
        <f t="shared" si="2"/>
        <v>.020141100</v>
      </c>
      <c r="B139" t="s">
        <v>3017</v>
      </c>
      <c r="C139" t="s">
        <v>3018</v>
      </c>
      <c r="D139" s="164">
        <v>362100</v>
      </c>
      <c r="E139" s="164">
        <v>0</v>
      </c>
      <c r="F139" s="164">
        <v>1811</v>
      </c>
    </row>
    <row r="140" spans="1:6" ht="15.75">
      <c r="A140" t="str">
        <f t="shared" si="2"/>
        <v>.020141150</v>
      </c>
      <c r="B140" t="s">
        <v>3020</v>
      </c>
      <c r="C140" t="s">
        <v>3021</v>
      </c>
      <c r="D140" s="164">
        <v>56300</v>
      </c>
      <c r="E140" s="164">
        <v>56300</v>
      </c>
      <c r="F140" s="164">
        <v>338</v>
      </c>
    </row>
    <row r="141" spans="1:6" ht="15.75">
      <c r="A141" t="str">
        <f t="shared" si="2"/>
        <v>.020150100</v>
      </c>
      <c r="B141" t="s">
        <v>3023</v>
      </c>
      <c r="C141" t="s">
        <v>2994</v>
      </c>
      <c r="D141" s="164">
        <v>715400</v>
      </c>
      <c r="E141" s="164">
        <v>0</v>
      </c>
      <c r="F141" s="164">
        <v>7154</v>
      </c>
    </row>
    <row r="142" spans="1:6" ht="15.75">
      <c r="A142" t="str">
        <f t="shared" si="2"/>
        <v>.020150200</v>
      </c>
      <c r="B142" t="s">
        <v>3024</v>
      </c>
      <c r="C142" t="s">
        <v>2851</v>
      </c>
      <c r="D142" s="164">
        <v>691300</v>
      </c>
      <c r="E142" s="164">
        <v>0</v>
      </c>
      <c r="F142" s="164">
        <v>5831</v>
      </c>
    </row>
    <row r="143" spans="1:6" ht="15.75">
      <c r="A143" t="str">
        <f t="shared" si="2"/>
        <v>.020150300</v>
      </c>
      <c r="B143" t="s">
        <v>3025</v>
      </c>
      <c r="C143" t="s">
        <v>3026</v>
      </c>
      <c r="D143" s="164">
        <v>652300</v>
      </c>
      <c r="E143" s="164">
        <v>0</v>
      </c>
      <c r="F143" s="164">
        <v>6523</v>
      </c>
    </row>
    <row r="144" spans="1:6" ht="15.75">
      <c r="A144" t="str">
        <f t="shared" si="2"/>
        <v>.020150350</v>
      </c>
      <c r="B144" t="s">
        <v>3028</v>
      </c>
      <c r="C144" t="s">
        <v>3029</v>
      </c>
      <c r="D144" s="164">
        <v>281600</v>
      </c>
      <c r="E144" s="164">
        <v>63200</v>
      </c>
      <c r="F144" s="164">
        <v>1145</v>
      </c>
    </row>
    <row r="145" spans="1:6" ht="15.75">
      <c r="A145" t="str">
        <f t="shared" si="2"/>
        <v>.020150400</v>
      </c>
      <c r="B145" t="s">
        <v>3031</v>
      </c>
      <c r="C145" t="s">
        <v>3032</v>
      </c>
      <c r="D145" s="164">
        <v>1050500</v>
      </c>
      <c r="E145" s="164">
        <v>0</v>
      </c>
      <c r="F145" s="164">
        <v>10505</v>
      </c>
    </row>
    <row r="146" spans="1:6" ht="15.75">
      <c r="A146" t="str">
        <f t="shared" si="2"/>
        <v>.020150500</v>
      </c>
      <c r="B146" t="s">
        <v>3034</v>
      </c>
      <c r="C146" t="s">
        <v>3035</v>
      </c>
      <c r="D146" s="164">
        <v>692600</v>
      </c>
      <c r="E146" s="164">
        <v>54500</v>
      </c>
      <c r="F146" s="164">
        <v>3736</v>
      </c>
    </row>
    <row r="147" spans="1:6" ht="15.75">
      <c r="A147" t="str">
        <f t="shared" si="2"/>
        <v>.020150600</v>
      </c>
      <c r="B147" t="s">
        <v>3037</v>
      </c>
      <c r="C147" t="s">
        <v>3038</v>
      </c>
      <c r="D147" s="164">
        <v>602600</v>
      </c>
      <c r="E147" s="164">
        <v>0</v>
      </c>
      <c r="F147" s="164">
        <v>4520</v>
      </c>
    </row>
    <row r="148" spans="1:6" ht="15.75">
      <c r="A148" t="str">
        <f t="shared" si="2"/>
        <v>.020150650</v>
      </c>
      <c r="B148" t="s">
        <v>3041</v>
      </c>
      <c r="C148" t="s">
        <v>3042</v>
      </c>
      <c r="D148" s="164">
        <v>140300</v>
      </c>
      <c r="E148" s="164">
        <v>111800</v>
      </c>
      <c r="F148" s="164">
        <v>989</v>
      </c>
    </row>
    <row r="149" spans="1:6" ht="15.75">
      <c r="A149" t="str">
        <f t="shared" si="2"/>
        <v>.020150700</v>
      </c>
      <c r="B149" t="s">
        <v>3044</v>
      </c>
      <c r="C149" t="s">
        <v>3045</v>
      </c>
      <c r="D149" s="164">
        <v>816700</v>
      </c>
      <c r="E149" s="164">
        <v>68700</v>
      </c>
      <c r="F149" s="164">
        <v>4152</v>
      </c>
    </row>
    <row r="150" spans="1:6" ht="15.75">
      <c r="A150" t="str">
        <f t="shared" si="2"/>
        <v>.020150800</v>
      </c>
      <c r="B150" t="s">
        <v>3047</v>
      </c>
      <c r="C150" t="s">
        <v>3048</v>
      </c>
      <c r="D150" s="164">
        <v>222800</v>
      </c>
      <c r="E150" s="164">
        <v>0</v>
      </c>
      <c r="F150" s="164">
        <v>1493</v>
      </c>
    </row>
    <row r="151" spans="1:6" ht="15.75">
      <c r="A151" t="str">
        <f t="shared" si="2"/>
        <v>.020160100</v>
      </c>
      <c r="B151" t="s">
        <v>3050</v>
      </c>
      <c r="C151" t="s">
        <v>3051</v>
      </c>
      <c r="D151" s="164">
        <v>339600</v>
      </c>
      <c r="E151" s="164">
        <v>0</v>
      </c>
      <c r="F151" s="164">
        <v>3396</v>
      </c>
    </row>
    <row r="152" spans="1:6" ht="15.75">
      <c r="A152" t="str">
        <f t="shared" si="2"/>
        <v>.020160125</v>
      </c>
      <c r="B152" t="s">
        <v>3053</v>
      </c>
      <c r="C152" t="s">
        <v>3054</v>
      </c>
      <c r="D152" s="164">
        <v>0</v>
      </c>
      <c r="E152" s="164">
        <v>0</v>
      </c>
      <c r="F152" s="164">
        <v>0</v>
      </c>
    </row>
    <row r="153" spans="1:6" ht="15.75">
      <c r="A153" t="str">
        <f t="shared" si="2"/>
        <v>.020160150</v>
      </c>
      <c r="B153" t="s">
        <v>3055</v>
      </c>
      <c r="C153" t="s">
        <v>3054</v>
      </c>
      <c r="D153" s="164">
        <v>410100</v>
      </c>
      <c r="E153" s="164">
        <v>0</v>
      </c>
      <c r="F153" s="164">
        <v>4101</v>
      </c>
    </row>
    <row r="154" spans="1:6" ht="15.75">
      <c r="A154" t="str">
        <f t="shared" si="2"/>
        <v>.020160200</v>
      </c>
      <c r="B154" t="s">
        <v>3056</v>
      </c>
      <c r="C154" t="s">
        <v>3048</v>
      </c>
      <c r="D154" s="164">
        <v>341700</v>
      </c>
      <c r="E154" s="164">
        <v>0</v>
      </c>
      <c r="F154" s="164">
        <v>2663</v>
      </c>
    </row>
    <row r="155" spans="1:6" ht="15.75">
      <c r="A155" t="str">
        <f t="shared" si="2"/>
        <v>.020160250</v>
      </c>
      <c r="B155" t="s">
        <v>3057</v>
      </c>
      <c r="C155" t="s">
        <v>3058</v>
      </c>
      <c r="D155" s="164">
        <v>776900</v>
      </c>
      <c r="E155" s="164">
        <v>67900</v>
      </c>
      <c r="F155" s="164">
        <v>6611</v>
      </c>
    </row>
    <row r="156" spans="1:6" ht="15.75">
      <c r="A156" t="str">
        <f t="shared" si="2"/>
        <v>.020160300</v>
      </c>
      <c r="B156" t="s">
        <v>3060</v>
      </c>
      <c r="C156" t="s">
        <v>2855</v>
      </c>
      <c r="D156" s="164">
        <v>611600</v>
      </c>
      <c r="E156" s="164">
        <v>0</v>
      </c>
      <c r="F156" s="164">
        <v>6116</v>
      </c>
    </row>
    <row r="157" spans="1:6" ht="15.75">
      <c r="A157" t="str">
        <f t="shared" si="2"/>
        <v>.020160400</v>
      </c>
      <c r="B157" t="s">
        <v>3061</v>
      </c>
      <c r="C157" t="s">
        <v>3062</v>
      </c>
      <c r="D157" s="164">
        <v>748100</v>
      </c>
      <c r="E157" s="164">
        <v>0</v>
      </c>
      <c r="F157" s="164">
        <v>7481</v>
      </c>
    </row>
    <row r="158" spans="1:6" ht="15.75">
      <c r="A158" t="str">
        <f t="shared" si="2"/>
        <v>.020160450</v>
      </c>
      <c r="B158" t="s">
        <v>3064</v>
      </c>
      <c r="C158" t="s">
        <v>3065</v>
      </c>
      <c r="D158" s="164">
        <v>308000</v>
      </c>
      <c r="E158" s="164">
        <v>0</v>
      </c>
      <c r="F158" s="164">
        <v>2190</v>
      </c>
    </row>
    <row r="159" spans="1:6" ht="15.75">
      <c r="A159" t="str">
        <f t="shared" si="2"/>
        <v>.020160500</v>
      </c>
      <c r="B159" t="s">
        <v>3066</v>
      </c>
      <c r="C159" t="s">
        <v>3062</v>
      </c>
      <c r="D159" s="164">
        <v>142200</v>
      </c>
      <c r="E159" s="164">
        <v>105600</v>
      </c>
      <c r="F159" s="164">
        <v>1422</v>
      </c>
    </row>
    <row r="160" spans="1:6" ht="15.75">
      <c r="A160" t="str">
        <f t="shared" si="2"/>
        <v>.020160600</v>
      </c>
      <c r="B160" t="s">
        <v>3067</v>
      </c>
      <c r="C160" t="s">
        <v>3054</v>
      </c>
      <c r="D160" s="164">
        <v>355300</v>
      </c>
      <c r="E160" s="164">
        <v>0</v>
      </c>
      <c r="F160" s="164">
        <v>3553</v>
      </c>
    </row>
    <row r="161" spans="1:6" ht="15.75">
      <c r="A161" t="str">
        <f t="shared" si="2"/>
        <v>.020160700</v>
      </c>
      <c r="B161" t="s">
        <v>3068</v>
      </c>
      <c r="C161" t="s">
        <v>3069</v>
      </c>
      <c r="D161" s="164">
        <v>1591100</v>
      </c>
      <c r="E161" s="164">
        <v>0</v>
      </c>
      <c r="F161" s="164">
        <v>15911</v>
      </c>
    </row>
    <row r="162" spans="1:6" ht="15.75">
      <c r="A162" t="str">
        <f t="shared" si="2"/>
        <v>.020170100</v>
      </c>
      <c r="B162" t="s">
        <v>3071</v>
      </c>
      <c r="C162" t="s">
        <v>2855</v>
      </c>
      <c r="D162" s="164">
        <v>1425500</v>
      </c>
      <c r="E162" s="164">
        <v>0</v>
      </c>
      <c r="F162" s="164">
        <v>14255</v>
      </c>
    </row>
    <row r="163" spans="1:6" ht="15.75">
      <c r="A163" t="str">
        <f t="shared" si="2"/>
        <v>.020170200</v>
      </c>
      <c r="B163" t="s">
        <v>3072</v>
      </c>
      <c r="C163" t="s">
        <v>3073</v>
      </c>
      <c r="D163" s="164">
        <v>1421400</v>
      </c>
      <c r="E163" s="164">
        <v>58200</v>
      </c>
      <c r="F163" s="164">
        <v>14214</v>
      </c>
    </row>
    <row r="164" spans="1:6" ht="15.75">
      <c r="A164" t="str">
        <f t="shared" si="2"/>
        <v>.020170300</v>
      </c>
      <c r="B164" t="s">
        <v>3075</v>
      </c>
      <c r="C164" t="s">
        <v>3076</v>
      </c>
      <c r="D164" s="164">
        <v>367900</v>
      </c>
      <c r="E164" s="164">
        <v>0</v>
      </c>
      <c r="F164" s="164">
        <v>2498</v>
      </c>
    </row>
    <row r="165" spans="1:6" ht="15.75">
      <c r="A165" t="str">
        <f t="shared" si="2"/>
        <v>.020170400</v>
      </c>
      <c r="B165" t="s">
        <v>3078</v>
      </c>
      <c r="C165" t="s">
        <v>3079</v>
      </c>
      <c r="D165" s="164">
        <v>522300</v>
      </c>
      <c r="E165" s="164">
        <v>0</v>
      </c>
      <c r="F165" s="164">
        <v>2612</v>
      </c>
    </row>
    <row r="166" spans="1:6" ht="15.75">
      <c r="A166" t="str">
        <f t="shared" si="2"/>
        <v>.020170500</v>
      </c>
      <c r="B166" t="s">
        <v>3081</v>
      </c>
      <c r="C166" t="s">
        <v>3082</v>
      </c>
      <c r="D166" s="164">
        <v>522100</v>
      </c>
      <c r="E166" s="164">
        <v>0</v>
      </c>
      <c r="F166" s="164">
        <v>2611</v>
      </c>
    </row>
    <row r="167" spans="1:6" ht="15.75">
      <c r="A167" t="str">
        <f t="shared" si="2"/>
        <v>.020170700</v>
      </c>
      <c r="B167" t="s">
        <v>3084</v>
      </c>
      <c r="C167" t="s">
        <v>3085</v>
      </c>
      <c r="D167" s="164">
        <v>2144600</v>
      </c>
      <c r="E167" s="164">
        <v>0</v>
      </c>
      <c r="F167" s="164">
        <v>21446</v>
      </c>
    </row>
    <row r="168" spans="1:6" ht="15.75">
      <c r="A168" t="str">
        <f t="shared" si="2"/>
        <v>.020180100</v>
      </c>
      <c r="B168" t="s">
        <v>3087</v>
      </c>
      <c r="C168" t="s">
        <v>2761</v>
      </c>
      <c r="D168" s="164">
        <v>704800</v>
      </c>
      <c r="E168" s="164">
        <v>0</v>
      </c>
      <c r="F168" s="164">
        <v>7048</v>
      </c>
    </row>
    <row r="169" spans="1:6" ht="15.75">
      <c r="A169" t="str">
        <f t="shared" si="2"/>
        <v>.020180150</v>
      </c>
      <c r="B169" t="s">
        <v>3088</v>
      </c>
      <c r="C169" t="s">
        <v>3089</v>
      </c>
      <c r="D169" s="164">
        <v>730000</v>
      </c>
      <c r="E169" s="164">
        <v>0</v>
      </c>
      <c r="F169" s="164">
        <v>3650</v>
      </c>
    </row>
    <row r="170" spans="1:6" ht="15.75">
      <c r="A170" t="str">
        <f t="shared" si="2"/>
        <v>.020180175</v>
      </c>
      <c r="B170" t="s">
        <v>3091</v>
      </c>
      <c r="C170" t="s">
        <v>2832</v>
      </c>
      <c r="D170" s="164">
        <v>414500</v>
      </c>
      <c r="E170" s="164">
        <v>0</v>
      </c>
      <c r="F170" s="164">
        <v>2948</v>
      </c>
    </row>
    <row r="171" spans="1:6" ht="15.75">
      <c r="A171" t="str">
        <f t="shared" si="2"/>
        <v>.020180200</v>
      </c>
      <c r="B171" t="s">
        <v>3092</v>
      </c>
      <c r="C171" t="s">
        <v>3093</v>
      </c>
      <c r="D171" s="164">
        <v>621200</v>
      </c>
      <c r="E171" s="164">
        <v>0</v>
      </c>
      <c r="F171" s="164">
        <v>6212</v>
      </c>
    </row>
    <row r="172" spans="1:6" ht="15.75">
      <c r="A172" t="str">
        <f t="shared" si="2"/>
        <v>.020180250</v>
      </c>
      <c r="B172" t="s">
        <v>3095</v>
      </c>
      <c r="C172" t="s">
        <v>3096</v>
      </c>
      <c r="D172" s="164">
        <v>99900</v>
      </c>
      <c r="E172" s="164">
        <v>99900</v>
      </c>
      <c r="F172" s="164">
        <v>717</v>
      </c>
    </row>
    <row r="173" spans="1:6" ht="15.75">
      <c r="A173" t="str">
        <f t="shared" si="2"/>
        <v>.020180300</v>
      </c>
      <c r="B173" t="s">
        <v>3098</v>
      </c>
      <c r="C173" t="s">
        <v>3099</v>
      </c>
      <c r="D173" s="164">
        <v>153900</v>
      </c>
      <c r="E173" s="164">
        <v>153900</v>
      </c>
      <c r="F173" s="164">
        <v>1305</v>
      </c>
    </row>
    <row r="174" spans="1:6" ht="15.75">
      <c r="A174" t="str">
        <f t="shared" si="2"/>
        <v>.020180400</v>
      </c>
      <c r="B174" t="s">
        <v>3101</v>
      </c>
      <c r="C174" t="s">
        <v>3102</v>
      </c>
      <c r="D174" s="164">
        <v>135000</v>
      </c>
      <c r="E174" s="164">
        <v>135000</v>
      </c>
      <c r="F174" s="164">
        <v>1099</v>
      </c>
    </row>
    <row r="175" spans="1:6" ht="15.75">
      <c r="A175" t="str">
        <f t="shared" si="2"/>
        <v>.020180450</v>
      </c>
      <c r="B175" t="s">
        <v>3105</v>
      </c>
      <c r="C175" t="s">
        <v>3106</v>
      </c>
      <c r="D175" s="164">
        <v>533300</v>
      </c>
      <c r="E175" s="164">
        <v>0</v>
      </c>
      <c r="F175" s="164">
        <v>4091</v>
      </c>
    </row>
    <row r="176" spans="1:6" ht="15.75">
      <c r="A176" t="str">
        <f t="shared" si="2"/>
        <v>.020180500</v>
      </c>
      <c r="B176" t="s">
        <v>3109</v>
      </c>
      <c r="C176" t="s">
        <v>3110</v>
      </c>
      <c r="D176" s="164">
        <v>677600</v>
      </c>
      <c r="E176" s="164">
        <v>0</v>
      </c>
      <c r="F176" s="164">
        <v>6776</v>
      </c>
    </row>
    <row r="177" spans="1:6" ht="15.75">
      <c r="A177" t="str">
        <f t="shared" si="2"/>
        <v>.020180600</v>
      </c>
      <c r="B177" t="s">
        <v>3112</v>
      </c>
      <c r="C177" t="s">
        <v>3113</v>
      </c>
      <c r="D177" s="164">
        <v>1338200</v>
      </c>
      <c r="E177" s="164">
        <v>0</v>
      </c>
      <c r="F177" s="164">
        <v>13382</v>
      </c>
    </row>
    <row r="178" spans="1:6" ht="15.75">
      <c r="A178" t="str">
        <f t="shared" si="2"/>
        <v>.020190100</v>
      </c>
      <c r="B178" t="s">
        <v>3115</v>
      </c>
      <c r="C178" t="s">
        <v>3116</v>
      </c>
      <c r="D178" s="164">
        <v>1073800</v>
      </c>
      <c r="E178" s="164">
        <v>0</v>
      </c>
      <c r="F178" s="164">
        <v>5399</v>
      </c>
    </row>
    <row r="179" spans="1:6" ht="15.75">
      <c r="A179" t="str">
        <f t="shared" si="2"/>
        <v>.020190200</v>
      </c>
      <c r="B179" t="s">
        <v>3118</v>
      </c>
      <c r="C179" t="s">
        <v>3093</v>
      </c>
      <c r="D179" s="164">
        <v>561700</v>
      </c>
      <c r="E179" s="164">
        <v>0</v>
      </c>
      <c r="F179" s="164">
        <v>5617</v>
      </c>
    </row>
    <row r="180" spans="1:6" ht="15.75">
      <c r="A180" t="str">
        <f t="shared" si="2"/>
        <v>.020190250</v>
      </c>
      <c r="B180" t="s">
        <v>3119</v>
      </c>
      <c r="C180" t="s">
        <v>3120</v>
      </c>
      <c r="D180" s="164">
        <v>25000</v>
      </c>
      <c r="E180" s="164">
        <v>25000</v>
      </c>
      <c r="F180" s="164">
        <v>250</v>
      </c>
    </row>
    <row r="181" spans="1:6" ht="15.75">
      <c r="A181" t="str">
        <f t="shared" si="2"/>
        <v>.020190300</v>
      </c>
      <c r="B181" t="s">
        <v>3122</v>
      </c>
      <c r="C181" t="s">
        <v>3123</v>
      </c>
      <c r="D181" s="164">
        <v>1495700</v>
      </c>
      <c r="E181" s="164">
        <v>0</v>
      </c>
      <c r="F181" s="164">
        <v>14957</v>
      </c>
    </row>
    <row r="182" spans="1:6" ht="15.75">
      <c r="A182" t="str">
        <f t="shared" si="2"/>
        <v>.020190400</v>
      </c>
      <c r="B182" t="s">
        <v>3125</v>
      </c>
      <c r="C182" t="s">
        <v>3126</v>
      </c>
      <c r="D182" s="164">
        <v>1025900</v>
      </c>
      <c r="E182" s="164">
        <v>0</v>
      </c>
      <c r="F182" s="164">
        <v>5130</v>
      </c>
    </row>
    <row r="183" spans="1:6" ht="15.75">
      <c r="A183" t="str">
        <f t="shared" si="2"/>
        <v>.020190450</v>
      </c>
      <c r="B183" t="s">
        <v>3128</v>
      </c>
      <c r="C183" t="s">
        <v>3129</v>
      </c>
      <c r="D183" s="164">
        <v>317300</v>
      </c>
      <c r="E183" s="164">
        <v>0</v>
      </c>
      <c r="F183" s="164">
        <v>3173</v>
      </c>
    </row>
    <row r="184" spans="1:6" ht="15.75">
      <c r="A184" t="str">
        <f t="shared" si="2"/>
        <v>.020190500</v>
      </c>
      <c r="B184" t="s">
        <v>3131</v>
      </c>
      <c r="C184" t="s">
        <v>3132</v>
      </c>
      <c r="D184" s="164">
        <v>907000</v>
      </c>
      <c r="E184" s="164">
        <v>0</v>
      </c>
      <c r="F184" s="164">
        <v>9070</v>
      </c>
    </row>
    <row r="185" spans="1:6" ht="15.75">
      <c r="A185" t="str">
        <f t="shared" si="2"/>
        <v>.020190550</v>
      </c>
      <c r="B185" t="s">
        <v>3134</v>
      </c>
      <c r="C185" t="s">
        <v>3135</v>
      </c>
      <c r="D185" s="164">
        <v>106600</v>
      </c>
      <c r="E185" s="164">
        <v>106600</v>
      </c>
      <c r="F185" s="164">
        <v>790</v>
      </c>
    </row>
    <row r="186" spans="1:6" ht="15.75">
      <c r="A186" t="str">
        <f t="shared" si="2"/>
        <v>.020200100</v>
      </c>
      <c r="B186" t="s">
        <v>3137</v>
      </c>
      <c r="C186" t="s">
        <v>3138</v>
      </c>
      <c r="D186" s="164">
        <v>357300</v>
      </c>
      <c r="E186" s="164">
        <v>0</v>
      </c>
      <c r="F186" s="164">
        <v>3573</v>
      </c>
    </row>
    <row r="187" spans="1:6" ht="15.75">
      <c r="A187" t="str">
        <f t="shared" si="2"/>
        <v>.020200200</v>
      </c>
      <c r="B187" t="s">
        <v>3139</v>
      </c>
      <c r="C187" t="s">
        <v>3140</v>
      </c>
      <c r="D187" s="164">
        <v>1490700</v>
      </c>
      <c r="E187" s="164">
        <v>0</v>
      </c>
      <c r="F187" s="164">
        <v>14907</v>
      </c>
    </row>
    <row r="188" spans="1:6" ht="15.75">
      <c r="A188" t="str">
        <f t="shared" si="2"/>
        <v>.020200250</v>
      </c>
      <c r="B188" t="s">
        <v>3142</v>
      </c>
      <c r="C188" t="s">
        <v>3143</v>
      </c>
      <c r="D188" s="164">
        <v>88300</v>
      </c>
      <c r="E188" s="164">
        <v>88300</v>
      </c>
      <c r="F188" s="164">
        <v>590</v>
      </c>
    </row>
    <row r="189" spans="1:6" ht="15.75">
      <c r="A189" t="str">
        <f t="shared" si="2"/>
        <v>.020200300</v>
      </c>
      <c r="B189" t="s">
        <v>3145</v>
      </c>
      <c r="C189" t="s">
        <v>2968</v>
      </c>
      <c r="D189" s="164">
        <v>352600</v>
      </c>
      <c r="E189" s="164">
        <v>0</v>
      </c>
      <c r="F189" s="164">
        <v>3526</v>
      </c>
    </row>
    <row r="190" spans="1:6" ht="15.75">
      <c r="A190" t="str">
        <f t="shared" si="2"/>
        <v>.020200400</v>
      </c>
      <c r="B190" t="s">
        <v>3146</v>
      </c>
      <c r="C190" t="s">
        <v>3147</v>
      </c>
      <c r="D190" s="164">
        <v>1055100</v>
      </c>
      <c r="E190" s="164">
        <v>0</v>
      </c>
      <c r="F190" s="164">
        <v>10551</v>
      </c>
    </row>
    <row r="191" spans="1:6" ht="15.75">
      <c r="A191" t="str">
        <f t="shared" si="2"/>
        <v>.020200450</v>
      </c>
      <c r="B191" t="s">
        <v>3150</v>
      </c>
      <c r="C191" t="s">
        <v>3151</v>
      </c>
      <c r="D191" s="164">
        <v>79700</v>
      </c>
      <c r="E191" s="164">
        <v>79700</v>
      </c>
      <c r="F191" s="164">
        <v>797</v>
      </c>
    </row>
    <row r="192" spans="1:6" ht="15.75">
      <c r="A192" t="str">
        <f t="shared" si="2"/>
        <v>.020200500</v>
      </c>
      <c r="B192" t="s">
        <v>3153</v>
      </c>
      <c r="C192" t="s">
        <v>3154</v>
      </c>
      <c r="D192" s="164">
        <v>61800</v>
      </c>
      <c r="E192" s="164">
        <v>0</v>
      </c>
      <c r="F192" s="164">
        <v>0</v>
      </c>
    </row>
    <row r="193" spans="1:6" ht="15.75">
      <c r="A193" t="str">
        <f t="shared" si="2"/>
        <v>.020200550</v>
      </c>
      <c r="B193" t="s">
        <v>3157</v>
      </c>
      <c r="C193" t="s">
        <v>3158</v>
      </c>
      <c r="D193" s="164">
        <v>124700</v>
      </c>
      <c r="E193" s="164">
        <v>124700</v>
      </c>
      <c r="F193" s="164">
        <v>987</v>
      </c>
    </row>
    <row r="194" spans="1:6" ht="15.75">
      <c r="A194" t="str">
        <f t="shared" si="2"/>
        <v>.020200575</v>
      </c>
      <c r="B194" t="s">
        <v>3160</v>
      </c>
      <c r="C194" t="s">
        <v>3161</v>
      </c>
      <c r="D194" s="164">
        <v>41800</v>
      </c>
      <c r="E194" s="164">
        <v>41800</v>
      </c>
      <c r="F194" s="164">
        <v>251</v>
      </c>
    </row>
    <row r="195" spans="1:6" ht="15.75">
      <c r="A195" t="str">
        <f t="shared" si="2"/>
        <v>.020200600</v>
      </c>
      <c r="B195" t="s">
        <v>3163</v>
      </c>
      <c r="C195" t="s">
        <v>3154</v>
      </c>
      <c r="D195" s="164">
        <v>96300</v>
      </c>
      <c r="E195" s="164">
        <v>0</v>
      </c>
      <c r="F195" s="164">
        <v>0</v>
      </c>
    </row>
    <row r="196" spans="1:6" ht="15.75">
      <c r="A196" t="str">
        <f aca="true" t="shared" si="3" ref="A196:A259">CONCATENATE(".",B196)</f>
        <v>.020200625</v>
      </c>
      <c r="B196" t="s">
        <v>3164</v>
      </c>
      <c r="C196" t="s">
        <v>3154</v>
      </c>
      <c r="D196" s="164">
        <v>2100</v>
      </c>
      <c r="E196" s="164">
        <v>0</v>
      </c>
      <c r="F196" s="164">
        <v>0</v>
      </c>
    </row>
    <row r="197" spans="1:6" ht="15.75">
      <c r="A197" t="str">
        <f t="shared" si="3"/>
        <v>.020200650</v>
      </c>
      <c r="B197" t="s">
        <v>3165</v>
      </c>
      <c r="C197" t="s">
        <v>2968</v>
      </c>
      <c r="D197" s="164">
        <v>544400</v>
      </c>
      <c r="E197" s="164">
        <v>0</v>
      </c>
      <c r="F197" s="164">
        <v>5444</v>
      </c>
    </row>
    <row r="198" spans="1:6" ht="15.75">
      <c r="A198" t="str">
        <f t="shared" si="3"/>
        <v>.020200675</v>
      </c>
      <c r="B198" t="s">
        <v>3166</v>
      </c>
      <c r="C198" t="s">
        <v>2968</v>
      </c>
      <c r="D198" s="164">
        <v>38600</v>
      </c>
      <c r="E198" s="164">
        <v>0</v>
      </c>
      <c r="F198" s="164">
        <v>386</v>
      </c>
    </row>
    <row r="199" spans="1:6" ht="15.75">
      <c r="A199" t="str">
        <f t="shared" si="3"/>
        <v>.020200680</v>
      </c>
      <c r="B199" t="s">
        <v>3167</v>
      </c>
      <c r="C199" t="s">
        <v>2968</v>
      </c>
      <c r="D199" s="164">
        <v>61000</v>
      </c>
      <c r="E199" s="164">
        <v>0</v>
      </c>
      <c r="F199" s="164">
        <v>610</v>
      </c>
    </row>
    <row r="200" spans="1:6" ht="15.75">
      <c r="A200" t="str">
        <f t="shared" si="3"/>
        <v>.020200700</v>
      </c>
      <c r="B200" t="s">
        <v>3168</v>
      </c>
      <c r="C200" t="s">
        <v>3169</v>
      </c>
      <c r="D200" s="164">
        <v>424300</v>
      </c>
      <c r="E200" s="164">
        <v>0</v>
      </c>
      <c r="F200" s="164">
        <v>2122</v>
      </c>
    </row>
    <row r="201" spans="1:6" ht="15.75">
      <c r="A201" t="str">
        <f t="shared" si="3"/>
        <v>.020200800</v>
      </c>
      <c r="B201" t="s">
        <v>3171</v>
      </c>
      <c r="C201" t="s">
        <v>3172</v>
      </c>
      <c r="D201" s="164">
        <v>479400</v>
      </c>
      <c r="E201" s="164">
        <v>0</v>
      </c>
      <c r="F201" s="164">
        <v>4794</v>
      </c>
    </row>
    <row r="202" spans="1:6" ht="15.75">
      <c r="A202" t="str">
        <f t="shared" si="3"/>
        <v>.020210100</v>
      </c>
      <c r="B202" t="s">
        <v>3175</v>
      </c>
      <c r="C202" t="s">
        <v>2907</v>
      </c>
      <c r="D202" s="164">
        <v>589900</v>
      </c>
      <c r="E202" s="164">
        <v>0</v>
      </c>
      <c r="F202" s="164">
        <v>2950</v>
      </c>
    </row>
    <row r="203" spans="1:6" ht="15.75">
      <c r="A203" t="str">
        <f t="shared" si="3"/>
        <v>.020210200</v>
      </c>
      <c r="B203" t="s">
        <v>3176</v>
      </c>
      <c r="C203" t="s">
        <v>3177</v>
      </c>
      <c r="D203" s="164">
        <v>350800</v>
      </c>
      <c r="E203" s="164">
        <v>0</v>
      </c>
      <c r="F203" s="164">
        <v>3508</v>
      </c>
    </row>
    <row r="204" spans="1:6" ht="15.75">
      <c r="A204" t="str">
        <f t="shared" si="3"/>
        <v>.020210300</v>
      </c>
      <c r="B204" t="s">
        <v>3179</v>
      </c>
      <c r="C204" t="s">
        <v>2672</v>
      </c>
      <c r="D204" s="164">
        <v>340200</v>
      </c>
      <c r="E204" s="164">
        <v>0</v>
      </c>
      <c r="F204" s="164">
        <v>1701</v>
      </c>
    </row>
    <row r="205" spans="1:6" ht="15.75">
      <c r="A205" t="str">
        <f t="shared" si="3"/>
        <v>.020210400</v>
      </c>
      <c r="B205" t="s">
        <v>3180</v>
      </c>
      <c r="C205" t="s">
        <v>2672</v>
      </c>
      <c r="D205" s="164">
        <v>667600</v>
      </c>
      <c r="E205" s="164">
        <v>0</v>
      </c>
      <c r="F205" s="164">
        <v>6101</v>
      </c>
    </row>
    <row r="206" spans="1:6" ht="15.75">
      <c r="A206" t="str">
        <f t="shared" si="3"/>
        <v>.020210450</v>
      </c>
      <c r="B206" t="s">
        <v>3181</v>
      </c>
      <c r="C206" t="s">
        <v>3182</v>
      </c>
      <c r="D206" s="164">
        <v>75800</v>
      </c>
      <c r="E206" s="164">
        <v>75800</v>
      </c>
      <c r="F206" s="164">
        <v>455</v>
      </c>
    </row>
    <row r="207" spans="1:6" ht="15.75">
      <c r="A207" t="str">
        <f t="shared" si="3"/>
        <v>.020210500</v>
      </c>
      <c r="B207" t="s">
        <v>3184</v>
      </c>
      <c r="C207" t="s">
        <v>3185</v>
      </c>
      <c r="D207" s="164">
        <v>545600</v>
      </c>
      <c r="E207" s="164">
        <v>0</v>
      </c>
      <c r="F207" s="164">
        <v>5401</v>
      </c>
    </row>
    <row r="208" spans="1:6" ht="15.75">
      <c r="A208" t="str">
        <f t="shared" si="3"/>
        <v>.020220100</v>
      </c>
      <c r="B208" t="s">
        <v>3188</v>
      </c>
      <c r="C208" t="s">
        <v>3038</v>
      </c>
      <c r="D208" s="164">
        <v>506600</v>
      </c>
      <c r="E208" s="164">
        <v>0</v>
      </c>
      <c r="F208" s="164">
        <v>3800</v>
      </c>
    </row>
    <row r="209" spans="1:6" ht="15.75">
      <c r="A209" t="str">
        <f t="shared" si="3"/>
        <v>.020220200</v>
      </c>
      <c r="B209" t="s">
        <v>3189</v>
      </c>
      <c r="C209" t="s">
        <v>3185</v>
      </c>
      <c r="D209" s="164">
        <v>2103200</v>
      </c>
      <c r="E209" s="164">
        <v>0</v>
      </c>
      <c r="F209" s="164">
        <v>21022</v>
      </c>
    </row>
    <row r="210" spans="1:6" ht="15.75">
      <c r="A210" t="str">
        <f t="shared" si="3"/>
        <v>.020220300</v>
      </c>
      <c r="B210" t="s">
        <v>3190</v>
      </c>
      <c r="C210" t="s">
        <v>3191</v>
      </c>
      <c r="D210" s="164">
        <v>29800</v>
      </c>
      <c r="E210" s="164">
        <v>29800</v>
      </c>
      <c r="F210" s="164">
        <v>298</v>
      </c>
    </row>
    <row r="211" spans="1:6" ht="15.75">
      <c r="A211" t="str">
        <f t="shared" si="3"/>
        <v>.020220400</v>
      </c>
      <c r="B211" t="s">
        <v>3193</v>
      </c>
      <c r="C211" t="s">
        <v>3194</v>
      </c>
      <c r="D211" s="164">
        <v>989600</v>
      </c>
      <c r="E211" s="164">
        <v>0</v>
      </c>
      <c r="F211" s="164">
        <v>9896</v>
      </c>
    </row>
    <row r="212" spans="1:6" ht="15.75">
      <c r="A212" t="str">
        <f t="shared" si="3"/>
        <v>.020220500</v>
      </c>
      <c r="B212" t="s">
        <v>3196</v>
      </c>
      <c r="C212" t="s">
        <v>3197</v>
      </c>
      <c r="D212" s="164">
        <v>181200</v>
      </c>
      <c r="E212" s="164">
        <v>65300</v>
      </c>
      <c r="F212" s="164">
        <v>972</v>
      </c>
    </row>
    <row r="213" spans="1:6" ht="15.75">
      <c r="A213" t="str">
        <f t="shared" si="3"/>
        <v>.020220600</v>
      </c>
      <c r="B213" t="s">
        <v>3199</v>
      </c>
      <c r="C213" t="s">
        <v>3200</v>
      </c>
      <c r="D213" s="164">
        <v>1551800</v>
      </c>
      <c r="E213" s="164">
        <v>0</v>
      </c>
      <c r="F213" s="164">
        <v>15518</v>
      </c>
    </row>
    <row r="214" spans="1:6" ht="15.75">
      <c r="A214" t="str">
        <f t="shared" si="3"/>
        <v>.020220700</v>
      </c>
      <c r="B214" t="s">
        <v>3203</v>
      </c>
      <c r="C214" t="s">
        <v>3204</v>
      </c>
      <c r="D214" s="164">
        <v>1263600</v>
      </c>
      <c r="E214" s="164">
        <v>77100</v>
      </c>
      <c r="F214" s="164">
        <v>6704</v>
      </c>
    </row>
    <row r="215" spans="1:6" ht="15.75">
      <c r="A215" t="str">
        <f t="shared" si="3"/>
        <v>.020230100</v>
      </c>
      <c r="B215" t="s">
        <v>3206</v>
      </c>
      <c r="C215" t="s">
        <v>3207</v>
      </c>
      <c r="D215" s="164">
        <v>1056900</v>
      </c>
      <c r="E215" s="164">
        <v>0</v>
      </c>
      <c r="F215" s="164">
        <v>10569</v>
      </c>
    </row>
    <row r="216" spans="1:6" ht="15.75">
      <c r="A216" t="str">
        <f t="shared" si="3"/>
        <v>.020230200</v>
      </c>
      <c r="B216" t="s">
        <v>3210</v>
      </c>
      <c r="C216" t="s">
        <v>3211</v>
      </c>
      <c r="D216" s="164">
        <v>6900</v>
      </c>
      <c r="E216" s="164">
        <v>0</v>
      </c>
      <c r="F216" s="164">
        <v>0</v>
      </c>
    </row>
    <row r="217" spans="1:6" ht="15.75">
      <c r="A217" t="str">
        <f t="shared" si="3"/>
        <v>.020230300</v>
      </c>
      <c r="B217" t="s">
        <v>3213</v>
      </c>
      <c r="C217" t="s">
        <v>3214</v>
      </c>
      <c r="D217" s="164">
        <v>637400</v>
      </c>
      <c r="E217" s="164">
        <v>0</v>
      </c>
      <c r="F217" s="164">
        <v>6374</v>
      </c>
    </row>
    <row r="218" spans="1:6" ht="15.75">
      <c r="A218" t="str">
        <f t="shared" si="3"/>
        <v>.020230400</v>
      </c>
      <c r="B218" t="s">
        <v>3216</v>
      </c>
      <c r="C218" t="s">
        <v>3217</v>
      </c>
      <c r="D218" s="164">
        <v>834800</v>
      </c>
      <c r="E218" s="164">
        <v>73400</v>
      </c>
      <c r="F218" s="164">
        <v>4247</v>
      </c>
    </row>
    <row r="219" spans="1:6" ht="15.75">
      <c r="A219" t="str">
        <f t="shared" si="3"/>
        <v>.020230500</v>
      </c>
      <c r="B219" t="s">
        <v>3219</v>
      </c>
      <c r="C219" t="s">
        <v>3006</v>
      </c>
      <c r="D219" s="164">
        <v>1089900</v>
      </c>
      <c r="E219" s="164">
        <v>0</v>
      </c>
      <c r="F219" s="164">
        <v>10899</v>
      </c>
    </row>
    <row r="220" spans="1:6" ht="15.75">
      <c r="A220" t="str">
        <f t="shared" si="3"/>
        <v>.020230600</v>
      </c>
      <c r="B220" t="s">
        <v>3220</v>
      </c>
      <c r="C220" t="s">
        <v>2950</v>
      </c>
      <c r="D220" s="164">
        <v>125200</v>
      </c>
      <c r="E220" s="164">
        <v>123600</v>
      </c>
      <c r="F220" s="164">
        <v>975</v>
      </c>
    </row>
    <row r="221" spans="1:6" ht="15.75">
      <c r="A221" t="str">
        <f t="shared" si="3"/>
        <v>.020230700</v>
      </c>
      <c r="B221" t="s">
        <v>3221</v>
      </c>
      <c r="C221" t="s">
        <v>3222</v>
      </c>
      <c r="D221" s="164">
        <v>707200</v>
      </c>
      <c r="E221" s="164">
        <v>0</v>
      </c>
      <c r="F221" s="164">
        <v>5304</v>
      </c>
    </row>
    <row r="222" spans="1:6" ht="15.75">
      <c r="A222" t="str">
        <f t="shared" si="3"/>
        <v>.020240100</v>
      </c>
      <c r="B222" t="s">
        <v>3225</v>
      </c>
      <c r="C222" t="s">
        <v>3226</v>
      </c>
      <c r="D222" s="164">
        <v>733000</v>
      </c>
      <c r="E222" s="164">
        <v>0</v>
      </c>
      <c r="F222" s="164">
        <v>3665</v>
      </c>
    </row>
    <row r="223" spans="1:6" ht="15.75">
      <c r="A223" t="str">
        <f t="shared" si="3"/>
        <v>.020240200</v>
      </c>
      <c r="B223" t="s">
        <v>3228</v>
      </c>
      <c r="C223" t="s">
        <v>3229</v>
      </c>
      <c r="D223" s="164">
        <v>63400</v>
      </c>
      <c r="E223" s="164">
        <v>0</v>
      </c>
      <c r="F223" s="164">
        <v>317</v>
      </c>
    </row>
    <row r="224" spans="1:6" ht="15.75">
      <c r="A224" t="str">
        <f t="shared" si="3"/>
        <v>.020240250</v>
      </c>
      <c r="B224" t="s">
        <v>3231</v>
      </c>
      <c r="C224" t="s">
        <v>3232</v>
      </c>
      <c r="D224" s="164">
        <v>2900</v>
      </c>
      <c r="E224" s="164">
        <v>2900</v>
      </c>
      <c r="F224" s="164">
        <v>29</v>
      </c>
    </row>
    <row r="225" spans="1:6" ht="15.75">
      <c r="A225" t="str">
        <f t="shared" si="3"/>
        <v>.020240300</v>
      </c>
      <c r="B225" t="s">
        <v>3234</v>
      </c>
      <c r="C225" t="s">
        <v>3232</v>
      </c>
      <c r="D225" s="164">
        <v>87600</v>
      </c>
      <c r="E225" s="164">
        <v>87600</v>
      </c>
      <c r="F225" s="164">
        <v>585</v>
      </c>
    </row>
    <row r="226" spans="1:6" ht="15.75">
      <c r="A226" t="str">
        <f t="shared" si="3"/>
        <v>.020240400</v>
      </c>
      <c r="B226" t="s">
        <v>3235</v>
      </c>
      <c r="C226" t="s">
        <v>2764</v>
      </c>
      <c r="D226" s="164">
        <v>80900</v>
      </c>
      <c r="E226" s="164">
        <v>0</v>
      </c>
      <c r="F226" s="164">
        <v>809</v>
      </c>
    </row>
    <row r="227" spans="1:6" ht="15.75">
      <c r="A227" t="str">
        <f t="shared" si="3"/>
        <v>.020240500</v>
      </c>
      <c r="B227" t="s">
        <v>3236</v>
      </c>
      <c r="C227" t="s">
        <v>2764</v>
      </c>
      <c r="D227" s="164">
        <v>691400</v>
      </c>
      <c r="E227" s="164">
        <v>0</v>
      </c>
      <c r="F227" s="164">
        <v>6914</v>
      </c>
    </row>
    <row r="228" spans="1:6" ht="15.75">
      <c r="A228" t="str">
        <f t="shared" si="3"/>
        <v>.020240600</v>
      </c>
      <c r="B228" t="s">
        <v>3237</v>
      </c>
      <c r="C228" t="s">
        <v>3238</v>
      </c>
      <c r="D228" s="164">
        <v>51500</v>
      </c>
      <c r="E228" s="164">
        <v>51500</v>
      </c>
      <c r="F228" s="164">
        <v>309</v>
      </c>
    </row>
    <row r="229" spans="1:6" ht="15.75">
      <c r="A229" t="str">
        <f t="shared" si="3"/>
        <v>.020240700</v>
      </c>
      <c r="B229" t="s">
        <v>3240</v>
      </c>
      <c r="C229" t="s">
        <v>3241</v>
      </c>
      <c r="D229" s="164">
        <v>90300</v>
      </c>
      <c r="E229" s="164">
        <v>0</v>
      </c>
      <c r="F229" s="164">
        <v>903</v>
      </c>
    </row>
    <row r="230" spans="1:6" ht="15.75">
      <c r="A230" t="str">
        <f t="shared" si="3"/>
        <v>.020240725</v>
      </c>
      <c r="B230" t="s">
        <v>3243</v>
      </c>
      <c r="C230" t="s">
        <v>3244</v>
      </c>
      <c r="D230" s="164">
        <v>462400</v>
      </c>
      <c r="E230" s="164">
        <v>0</v>
      </c>
      <c r="F230" s="164">
        <v>3252</v>
      </c>
    </row>
    <row r="231" spans="1:6" ht="15.75">
      <c r="A231" t="str">
        <f t="shared" si="3"/>
        <v>.020240750</v>
      </c>
      <c r="B231" t="s">
        <v>3245</v>
      </c>
      <c r="C231" t="s">
        <v>3246</v>
      </c>
      <c r="D231" s="164">
        <v>772400</v>
      </c>
      <c r="E231" s="164">
        <v>0</v>
      </c>
      <c r="F231" s="164">
        <v>7724</v>
      </c>
    </row>
    <row r="232" spans="1:6" ht="15.75">
      <c r="A232" t="str">
        <f t="shared" si="3"/>
        <v>.020240775</v>
      </c>
      <c r="B232" t="s">
        <v>3247</v>
      </c>
      <c r="C232" t="s">
        <v>3244</v>
      </c>
      <c r="D232" s="164">
        <v>310200</v>
      </c>
      <c r="E232" s="164">
        <v>0</v>
      </c>
      <c r="F232" s="164">
        <v>2331</v>
      </c>
    </row>
    <row r="233" spans="1:6" ht="15.75">
      <c r="A233" t="str">
        <f t="shared" si="3"/>
        <v>.020240800</v>
      </c>
      <c r="B233" t="s">
        <v>3248</v>
      </c>
      <c r="C233" t="s">
        <v>2976</v>
      </c>
      <c r="D233" s="164">
        <v>58000</v>
      </c>
      <c r="E233" s="164">
        <v>0</v>
      </c>
      <c r="F233" s="164">
        <v>290</v>
      </c>
    </row>
    <row r="234" spans="1:6" ht="15.75">
      <c r="A234" t="str">
        <f t="shared" si="3"/>
        <v>.020240900</v>
      </c>
      <c r="B234" t="s">
        <v>3249</v>
      </c>
      <c r="C234" t="s">
        <v>3250</v>
      </c>
      <c r="D234" s="164">
        <v>237500</v>
      </c>
      <c r="E234" s="164">
        <v>0</v>
      </c>
      <c r="F234" s="164">
        <v>1633</v>
      </c>
    </row>
    <row r="235" spans="1:6" ht="15.75">
      <c r="A235" t="str">
        <f t="shared" si="3"/>
        <v>.020240920</v>
      </c>
      <c r="B235" t="s">
        <v>3252</v>
      </c>
      <c r="C235" t="s">
        <v>3079</v>
      </c>
      <c r="D235" s="164">
        <v>947600</v>
      </c>
      <c r="E235" s="164">
        <v>117800</v>
      </c>
      <c r="F235" s="164">
        <v>5061</v>
      </c>
    </row>
    <row r="236" spans="1:6" ht="15.75">
      <c r="A236" t="str">
        <f t="shared" si="3"/>
        <v>.020241000</v>
      </c>
      <c r="B236" t="s">
        <v>3253</v>
      </c>
      <c r="C236" t="s">
        <v>3254</v>
      </c>
      <c r="D236" s="164">
        <v>1222300</v>
      </c>
      <c r="E236" s="164">
        <v>0</v>
      </c>
      <c r="F236" s="164">
        <v>12223</v>
      </c>
    </row>
    <row r="237" spans="1:6" ht="15.75">
      <c r="A237" t="str">
        <f t="shared" si="3"/>
        <v>.020250100</v>
      </c>
      <c r="B237" t="s">
        <v>3257</v>
      </c>
      <c r="C237" t="s">
        <v>3254</v>
      </c>
      <c r="D237" s="164">
        <v>582100</v>
      </c>
      <c r="E237" s="164">
        <v>0</v>
      </c>
      <c r="F237" s="164">
        <v>5821</v>
      </c>
    </row>
    <row r="238" spans="1:6" ht="15.75">
      <c r="A238" t="str">
        <f t="shared" si="3"/>
        <v>.020250150</v>
      </c>
      <c r="B238" t="s">
        <v>3258</v>
      </c>
      <c r="C238" t="s">
        <v>3259</v>
      </c>
      <c r="D238" s="164">
        <v>96700</v>
      </c>
      <c r="E238" s="164">
        <v>96700</v>
      </c>
      <c r="F238" s="164">
        <v>682</v>
      </c>
    </row>
    <row r="239" spans="1:6" ht="15.75">
      <c r="A239" t="str">
        <f t="shared" si="3"/>
        <v>.020250175</v>
      </c>
      <c r="B239" t="s">
        <v>3261</v>
      </c>
      <c r="C239" t="s">
        <v>3262</v>
      </c>
      <c r="D239" s="164">
        <v>13100</v>
      </c>
      <c r="E239" s="164">
        <v>13100</v>
      </c>
      <c r="F239" s="164">
        <v>164</v>
      </c>
    </row>
    <row r="240" spans="1:6" ht="15.75">
      <c r="A240" t="str">
        <f t="shared" si="3"/>
        <v>.020250200</v>
      </c>
      <c r="B240" t="s">
        <v>3265</v>
      </c>
      <c r="C240" t="s">
        <v>3266</v>
      </c>
      <c r="D240" s="164">
        <v>834800</v>
      </c>
      <c r="E240" s="164">
        <v>0</v>
      </c>
      <c r="F240" s="164">
        <v>7945</v>
      </c>
    </row>
    <row r="241" spans="1:6" ht="15.75">
      <c r="A241" t="str">
        <f t="shared" si="3"/>
        <v>.020250225</v>
      </c>
      <c r="B241" t="s">
        <v>3268</v>
      </c>
      <c r="C241" t="s">
        <v>3269</v>
      </c>
      <c r="D241" s="164">
        <v>753300</v>
      </c>
      <c r="E241" s="164">
        <v>0</v>
      </c>
      <c r="F241" s="164">
        <v>6713</v>
      </c>
    </row>
    <row r="242" spans="1:6" ht="15.75">
      <c r="A242" t="str">
        <f t="shared" si="3"/>
        <v>.020250250</v>
      </c>
      <c r="B242" t="s">
        <v>3271</v>
      </c>
      <c r="C242" t="s">
        <v>3272</v>
      </c>
      <c r="D242" s="164">
        <v>68300</v>
      </c>
      <c r="E242" s="164">
        <v>68300</v>
      </c>
      <c r="F242" s="164">
        <v>410</v>
      </c>
    </row>
    <row r="243" spans="1:6" ht="15.75">
      <c r="A243" t="str">
        <f t="shared" si="3"/>
        <v>.020250300</v>
      </c>
      <c r="B243" t="s">
        <v>3274</v>
      </c>
      <c r="C243" t="s">
        <v>3254</v>
      </c>
      <c r="D243" s="164">
        <v>630400</v>
      </c>
      <c r="E243" s="164">
        <v>0</v>
      </c>
      <c r="F243" s="164">
        <v>6304</v>
      </c>
    </row>
    <row r="244" spans="1:6" ht="15.75">
      <c r="A244" t="str">
        <f t="shared" si="3"/>
        <v>.020250400</v>
      </c>
      <c r="B244" t="s">
        <v>3275</v>
      </c>
      <c r="C244" t="s">
        <v>3254</v>
      </c>
      <c r="D244" s="164">
        <v>339800</v>
      </c>
      <c r="E244" s="164">
        <v>0</v>
      </c>
      <c r="F244" s="164">
        <v>3398</v>
      </c>
    </row>
    <row r="245" spans="1:6" ht="15.75">
      <c r="A245" t="str">
        <f t="shared" si="3"/>
        <v>.020250500</v>
      </c>
      <c r="B245" t="s">
        <v>3276</v>
      </c>
      <c r="C245" t="s">
        <v>3277</v>
      </c>
      <c r="D245" s="164">
        <v>812300</v>
      </c>
      <c r="E245" s="164">
        <v>91300</v>
      </c>
      <c r="F245" s="164">
        <v>4228</v>
      </c>
    </row>
    <row r="246" spans="1:6" ht="15.75">
      <c r="A246" t="str">
        <f t="shared" si="3"/>
        <v>.020250600</v>
      </c>
      <c r="B246" t="s">
        <v>3279</v>
      </c>
      <c r="C246" t="s">
        <v>3280</v>
      </c>
      <c r="D246" s="164">
        <v>729100</v>
      </c>
      <c r="E246" s="164">
        <v>0</v>
      </c>
      <c r="F246" s="164">
        <v>3646</v>
      </c>
    </row>
    <row r="247" spans="1:6" ht="15.75">
      <c r="A247" t="str">
        <f t="shared" si="3"/>
        <v>.020260100</v>
      </c>
      <c r="B247" t="s">
        <v>3282</v>
      </c>
      <c r="C247" t="s">
        <v>3123</v>
      </c>
      <c r="D247" s="164">
        <v>1046500</v>
      </c>
      <c r="E247" s="164">
        <v>0</v>
      </c>
      <c r="F247" s="164">
        <v>10295</v>
      </c>
    </row>
    <row r="248" spans="1:6" ht="15.75">
      <c r="A248" t="str">
        <f t="shared" si="3"/>
        <v>.020260200</v>
      </c>
      <c r="B248" t="s">
        <v>3283</v>
      </c>
      <c r="C248" t="s">
        <v>3284</v>
      </c>
      <c r="D248" s="164">
        <v>583900</v>
      </c>
      <c r="E248" s="164">
        <v>0</v>
      </c>
      <c r="F248" s="164">
        <v>2920</v>
      </c>
    </row>
    <row r="249" spans="1:6" ht="15.75">
      <c r="A249" t="str">
        <f t="shared" si="3"/>
        <v>.020260250</v>
      </c>
      <c r="B249" t="s">
        <v>3286</v>
      </c>
      <c r="C249" t="s">
        <v>3287</v>
      </c>
      <c r="D249" s="164">
        <v>197300</v>
      </c>
      <c r="E249" s="164">
        <v>0</v>
      </c>
      <c r="F249" s="164">
        <v>987</v>
      </c>
    </row>
    <row r="250" spans="1:6" ht="15.75">
      <c r="A250" t="str">
        <f t="shared" si="3"/>
        <v>.020260300</v>
      </c>
      <c r="B250" t="s">
        <v>3289</v>
      </c>
      <c r="C250" t="s">
        <v>3290</v>
      </c>
      <c r="D250" s="164">
        <v>941400</v>
      </c>
      <c r="E250" s="164">
        <v>0</v>
      </c>
      <c r="F250" s="164">
        <v>9414</v>
      </c>
    </row>
    <row r="251" spans="1:6" ht="15.75">
      <c r="A251" t="str">
        <f t="shared" si="3"/>
        <v>.020260400</v>
      </c>
      <c r="B251" t="s">
        <v>3292</v>
      </c>
      <c r="C251" t="s">
        <v>3293</v>
      </c>
      <c r="D251" s="164">
        <v>445400</v>
      </c>
      <c r="E251" s="164">
        <v>0</v>
      </c>
      <c r="F251" s="164">
        <v>2227</v>
      </c>
    </row>
    <row r="252" spans="1:6" ht="15.75">
      <c r="A252" t="str">
        <f t="shared" si="3"/>
        <v>.020260500</v>
      </c>
      <c r="B252" t="s">
        <v>3295</v>
      </c>
      <c r="C252" t="s">
        <v>3290</v>
      </c>
      <c r="D252" s="164">
        <v>258300</v>
      </c>
      <c r="E252" s="164">
        <v>0</v>
      </c>
      <c r="F252" s="164">
        <v>2583</v>
      </c>
    </row>
    <row r="253" spans="1:6" ht="15.75">
      <c r="A253" t="str">
        <f t="shared" si="3"/>
        <v>.020260600</v>
      </c>
      <c r="B253" t="s">
        <v>3296</v>
      </c>
      <c r="C253" t="s">
        <v>3290</v>
      </c>
      <c r="D253" s="164">
        <v>527400</v>
      </c>
      <c r="E253" s="164">
        <v>0</v>
      </c>
      <c r="F253" s="164">
        <v>5274</v>
      </c>
    </row>
    <row r="254" spans="1:6" ht="15.75">
      <c r="A254" t="str">
        <f t="shared" si="3"/>
        <v>.020260650</v>
      </c>
      <c r="B254" t="s">
        <v>3297</v>
      </c>
      <c r="C254" t="s">
        <v>3298</v>
      </c>
      <c r="D254" s="164">
        <v>67000</v>
      </c>
      <c r="E254" s="164">
        <v>67000</v>
      </c>
      <c r="F254" s="164">
        <v>402</v>
      </c>
    </row>
    <row r="255" spans="1:6" ht="15.75">
      <c r="A255" t="str">
        <f t="shared" si="3"/>
        <v>.020260700</v>
      </c>
      <c r="B255" t="s">
        <v>3300</v>
      </c>
      <c r="C255" t="s">
        <v>3290</v>
      </c>
      <c r="D255" s="164">
        <v>444100</v>
      </c>
      <c r="E255" s="164">
        <v>0</v>
      </c>
      <c r="F255" s="164">
        <v>4411</v>
      </c>
    </row>
    <row r="256" spans="1:6" ht="15.75">
      <c r="A256" t="str">
        <f t="shared" si="3"/>
        <v>.020260750</v>
      </c>
      <c r="B256" t="s">
        <v>3301</v>
      </c>
      <c r="C256" t="s">
        <v>3302</v>
      </c>
      <c r="D256" s="164">
        <v>87600</v>
      </c>
      <c r="E256" s="164">
        <v>87600</v>
      </c>
      <c r="F256" s="164">
        <v>582</v>
      </c>
    </row>
    <row r="257" spans="1:6" ht="15.75">
      <c r="A257" t="str">
        <f t="shared" si="3"/>
        <v>.020270100</v>
      </c>
      <c r="B257" t="s">
        <v>3304</v>
      </c>
      <c r="C257" t="s">
        <v>3305</v>
      </c>
      <c r="D257" s="164">
        <v>1235600</v>
      </c>
      <c r="E257" s="164">
        <v>0</v>
      </c>
      <c r="F257" s="164">
        <v>12356</v>
      </c>
    </row>
    <row r="258" spans="1:6" ht="15.75">
      <c r="A258" t="str">
        <f t="shared" si="3"/>
        <v>.020270150</v>
      </c>
      <c r="B258" t="s">
        <v>3308</v>
      </c>
      <c r="C258" t="s">
        <v>3309</v>
      </c>
      <c r="D258" s="164">
        <v>1600</v>
      </c>
      <c r="E258" s="164">
        <v>0</v>
      </c>
      <c r="F258" s="164">
        <v>16</v>
      </c>
    </row>
    <row r="259" spans="1:6" ht="15.75">
      <c r="A259" t="str">
        <f t="shared" si="3"/>
        <v>.020270200</v>
      </c>
      <c r="B259" t="s">
        <v>3311</v>
      </c>
      <c r="C259" t="s">
        <v>3312</v>
      </c>
      <c r="D259" s="164">
        <v>293300</v>
      </c>
      <c r="E259" s="164">
        <v>0</v>
      </c>
      <c r="F259" s="164">
        <v>2933</v>
      </c>
    </row>
    <row r="260" spans="1:6" ht="15.75">
      <c r="A260" t="str">
        <f aca="true" t="shared" si="4" ref="A260:A323">CONCATENATE(".",B260)</f>
        <v>.020270250</v>
      </c>
      <c r="B260" t="s">
        <v>3315</v>
      </c>
      <c r="C260" t="s">
        <v>3316</v>
      </c>
      <c r="D260" s="164">
        <v>302200</v>
      </c>
      <c r="E260" s="164">
        <v>0</v>
      </c>
      <c r="F260" s="164">
        <v>2101</v>
      </c>
    </row>
    <row r="261" spans="1:6" ht="15.75">
      <c r="A261" t="str">
        <f t="shared" si="4"/>
        <v>.020270300</v>
      </c>
      <c r="B261" t="s">
        <v>3318</v>
      </c>
      <c r="C261" t="s">
        <v>3319</v>
      </c>
      <c r="D261" s="164">
        <v>969500</v>
      </c>
      <c r="E261" s="164">
        <v>0</v>
      </c>
      <c r="F261" s="164">
        <v>6498</v>
      </c>
    </row>
    <row r="262" spans="1:6" ht="15.75">
      <c r="A262" t="str">
        <f t="shared" si="4"/>
        <v>.020270350</v>
      </c>
      <c r="B262" t="s">
        <v>3321</v>
      </c>
      <c r="C262" t="s">
        <v>3287</v>
      </c>
      <c r="D262" s="164">
        <v>27000</v>
      </c>
      <c r="E262" s="164">
        <v>0</v>
      </c>
      <c r="F262" s="164">
        <v>135</v>
      </c>
    </row>
    <row r="263" spans="1:6" ht="15.75">
      <c r="A263" t="str">
        <f t="shared" si="4"/>
        <v>.020270400</v>
      </c>
      <c r="B263" t="s">
        <v>3322</v>
      </c>
      <c r="C263" t="s">
        <v>3323</v>
      </c>
      <c r="D263" s="164">
        <v>55000</v>
      </c>
      <c r="E263" s="164">
        <v>55000</v>
      </c>
      <c r="F263" s="164">
        <v>330</v>
      </c>
    </row>
    <row r="264" spans="1:6" ht="15.75">
      <c r="A264" t="str">
        <f t="shared" si="4"/>
        <v>.020270500</v>
      </c>
      <c r="B264" t="s">
        <v>3325</v>
      </c>
      <c r="C264" t="s">
        <v>3287</v>
      </c>
      <c r="D264" s="164">
        <v>718300</v>
      </c>
      <c r="E264" s="164">
        <v>148600</v>
      </c>
      <c r="F264" s="164">
        <v>4086</v>
      </c>
    </row>
    <row r="265" spans="1:6" ht="15.75">
      <c r="A265" t="str">
        <f t="shared" si="4"/>
        <v>.020270600</v>
      </c>
      <c r="B265" t="s">
        <v>3326</v>
      </c>
      <c r="C265" t="s">
        <v>3327</v>
      </c>
      <c r="D265" s="164">
        <v>667800</v>
      </c>
      <c r="E265" s="164">
        <v>0</v>
      </c>
      <c r="F265" s="164">
        <v>6678</v>
      </c>
    </row>
    <row r="266" spans="1:6" ht="15.75">
      <c r="A266" t="str">
        <f t="shared" si="4"/>
        <v>.020270625</v>
      </c>
      <c r="B266" t="s">
        <v>3329</v>
      </c>
      <c r="C266" t="s">
        <v>3330</v>
      </c>
      <c r="D266" s="164">
        <v>398000</v>
      </c>
      <c r="E266" s="164">
        <v>0</v>
      </c>
      <c r="F266" s="164">
        <v>3980</v>
      </c>
    </row>
    <row r="267" spans="1:6" ht="15.75">
      <c r="A267" t="str">
        <f t="shared" si="4"/>
        <v>.020270650</v>
      </c>
      <c r="B267" t="s">
        <v>3331</v>
      </c>
      <c r="C267" t="s">
        <v>3332</v>
      </c>
      <c r="D267" s="164">
        <v>142100</v>
      </c>
      <c r="E267" s="164">
        <v>79300</v>
      </c>
      <c r="F267" s="164">
        <v>1050</v>
      </c>
    </row>
    <row r="268" spans="1:6" ht="15.75">
      <c r="A268" t="str">
        <f t="shared" si="4"/>
        <v>.020270700</v>
      </c>
      <c r="B268" t="s">
        <v>3335</v>
      </c>
      <c r="C268" t="s">
        <v>2810</v>
      </c>
      <c r="D268" s="164">
        <v>1625400</v>
      </c>
      <c r="E268" s="164">
        <v>0</v>
      </c>
      <c r="F268" s="164">
        <v>16084</v>
      </c>
    </row>
    <row r="269" spans="1:6" ht="15.75">
      <c r="A269" t="str">
        <f t="shared" si="4"/>
        <v>.020280100</v>
      </c>
      <c r="B269" t="s">
        <v>3336</v>
      </c>
      <c r="C269" t="s">
        <v>3337</v>
      </c>
      <c r="D269" s="164">
        <v>1471800</v>
      </c>
      <c r="E269" s="164">
        <v>0</v>
      </c>
      <c r="F269" s="164">
        <v>14718</v>
      </c>
    </row>
    <row r="270" spans="1:6" ht="15.75">
      <c r="A270" t="str">
        <f t="shared" si="4"/>
        <v>.020280200</v>
      </c>
      <c r="B270" t="s">
        <v>3339</v>
      </c>
      <c r="C270" t="s">
        <v>2820</v>
      </c>
      <c r="D270" s="164">
        <v>1246900</v>
      </c>
      <c r="E270" s="164">
        <v>88200</v>
      </c>
      <c r="F270" s="164">
        <v>6383</v>
      </c>
    </row>
    <row r="271" spans="1:6" ht="15.75">
      <c r="A271" t="str">
        <f t="shared" si="4"/>
        <v>.020280300</v>
      </c>
      <c r="B271" t="s">
        <v>3340</v>
      </c>
      <c r="C271" t="s">
        <v>3085</v>
      </c>
      <c r="D271" s="164">
        <v>319600</v>
      </c>
      <c r="E271" s="164">
        <v>0</v>
      </c>
      <c r="F271" s="164">
        <v>1699</v>
      </c>
    </row>
    <row r="272" spans="1:6" ht="15.75">
      <c r="A272" t="str">
        <f t="shared" si="4"/>
        <v>.020280350</v>
      </c>
      <c r="B272" t="s">
        <v>3341</v>
      </c>
      <c r="C272" t="s">
        <v>3342</v>
      </c>
      <c r="D272" s="164">
        <v>115300</v>
      </c>
      <c r="E272" s="164">
        <v>0</v>
      </c>
      <c r="F272" s="164">
        <v>0</v>
      </c>
    </row>
    <row r="273" spans="1:6" ht="15.75">
      <c r="A273" t="str">
        <f t="shared" si="4"/>
        <v>.020280400</v>
      </c>
      <c r="B273" t="s">
        <v>3344</v>
      </c>
      <c r="C273" t="s">
        <v>3345</v>
      </c>
      <c r="D273" s="164">
        <v>864800</v>
      </c>
      <c r="E273" s="164">
        <v>0</v>
      </c>
      <c r="F273" s="164">
        <v>8648</v>
      </c>
    </row>
    <row r="274" spans="1:6" ht="15.75">
      <c r="A274" t="str">
        <f t="shared" si="4"/>
        <v>.020280450</v>
      </c>
      <c r="B274" t="s">
        <v>3347</v>
      </c>
      <c r="C274" t="s">
        <v>3348</v>
      </c>
      <c r="D274" s="164">
        <v>14100</v>
      </c>
      <c r="E274" s="164">
        <v>0</v>
      </c>
      <c r="F274" s="164">
        <v>141</v>
      </c>
    </row>
    <row r="275" spans="1:6" ht="15.75">
      <c r="A275" t="str">
        <f t="shared" si="4"/>
        <v>.020280500</v>
      </c>
      <c r="B275" t="s">
        <v>3350</v>
      </c>
      <c r="C275" t="s">
        <v>3351</v>
      </c>
      <c r="D275" s="164">
        <v>36700</v>
      </c>
      <c r="E275" s="164">
        <v>36700</v>
      </c>
      <c r="F275" s="164">
        <v>367</v>
      </c>
    </row>
    <row r="276" spans="1:6" ht="15.75">
      <c r="A276" t="str">
        <f t="shared" si="4"/>
        <v>.020290100</v>
      </c>
      <c r="B276" t="s">
        <v>3353</v>
      </c>
      <c r="C276" t="s">
        <v>2871</v>
      </c>
      <c r="D276" s="164">
        <v>270000</v>
      </c>
      <c r="E276" s="164">
        <v>0</v>
      </c>
      <c r="F276" s="164">
        <v>2144</v>
      </c>
    </row>
    <row r="277" spans="1:6" ht="15.75">
      <c r="A277" t="str">
        <f t="shared" si="4"/>
        <v>.020290200</v>
      </c>
      <c r="B277" t="s">
        <v>3354</v>
      </c>
      <c r="C277" t="s">
        <v>3355</v>
      </c>
      <c r="D277" s="164">
        <v>44000</v>
      </c>
      <c r="E277" s="164">
        <v>0</v>
      </c>
      <c r="F277" s="164">
        <v>0</v>
      </c>
    </row>
    <row r="278" spans="1:6" ht="15.75">
      <c r="A278" t="str">
        <f t="shared" si="4"/>
        <v>.020290300</v>
      </c>
      <c r="B278" t="s">
        <v>3358</v>
      </c>
      <c r="C278" t="s">
        <v>3359</v>
      </c>
      <c r="D278" s="164">
        <v>9000</v>
      </c>
      <c r="E278" s="164">
        <v>12795</v>
      </c>
      <c r="F278" s="164">
        <v>24</v>
      </c>
    </row>
    <row r="279" spans="1:6" ht="15.75">
      <c r="A279" t="str">
        <f t="shared" si="4"/>
        <v>.020290400</v>
      </c>
      <c r="B279" t="s">
        <v>3361</v>
      </c>
      <c r="C279" t="s">
        <v>3362</v>
      </c>
      <c r="D279" s="164">
        <v>169200</v>
      </c>
      <c r="E279" s="164">
        <v>54700</v>
      </c>
      <c r="F279" s="164">
        <v>901</v>
      </c>
    </row>
    <row r="280" spans="1:6" ht="15.75">
      <c r="A280" t="str">
        <f t="shared" si="4"/>
        <v>.020290500</v>
      </c>
      <c r="B280" t="s">
        <v>3365</v>
      </c>
      <c r="C280" t="s">
        <v>3366</v>
      </c>
      <c r="D280" s="164">
        <v>635200</v>
      </c>
      <c r="E280" s="164">
        <v>0</v>
      </c>
      <c r="F280" s="164">
        <v>5423</v>
      </c>
    </row>
    <row r="281" spans="1:6" ht="15.75">
      <c r="A281" t="str">
        <f t="shared" si="4"/>
        <v>.020290600</v>
      </c>
      <c r="B281" t="s">
        <v>3368</v>
      </c>
      <c r="C281" t="s">
        <v>3369</v>
      </c>
      <c r="D281" s="164">
        <v>167100</v>
      </c>
      <c r="E281" s="164">
        <v>0</v>
      </c>
      <c r="F281" s="164">
        <v>836</v>
      </c>
    </row>
    <row r="282" spans="1:6" ht="15.75">
      <c r="A282" t="str">
        <f t="shared" si="4"/>
        <v>.020290700</v>
      </c>
      <c r="B282" t="s">
        <v>3371</v>
      </c>
      <c r="C282" t="s">
        <v>3372</v>
      </c>
      <c r="D282" s="164">
        <v>400</v>
      </c>
      <c r="E282" s="164">
        <v>400</v>
      </c>
      <c r="F282" s="164">
        <v>6</v>
      </c>
    </row>
    <row r="283" spans="1:6" ht="15.75">
      <c r="A283" t="str">
        <f t="shared" si="4"/>
        <v>.020290800</v>
      </c>
      <c r="B283" t="s">
        <v>3375</v>
      </c>
      <c r="C283" t="s">
        <v>3376</v>
      </c>
      <c r="D283" s="164">
        <v>460200</v>
      </c>
      <c r="E283" s="164">
        <v>0</v>
      </c>
      <c r="F283" s="164">
        <v>4602</v>
      </c>
    </row>
    <row r="284" spans="1:6" ht="15.75">
      <c r="A284" t="str">
        <f t="shared" si="4"/>
        <v>.020290900</v>
      </c>
      <c r="B284" t="s">
        <v>3378</v>
      </c>
      <c r="C284" t="s">
        <v>3379</v>
      </c>
      <c r="D284" s="164">
        <v>317800</v>
      </c>
      <c r="E284" s="164">
        <v>163900</v>
      </c>
      <c r="F284" s="164">
        <v>2184</v>
      </c>
    </row>
    <row r="285" spans="1:6" ht="15.75">
      <c r="A285" t="str">
        <f t="shared" si="4"/>
        <v>.020291000</v>
      </c>
      <c r="B285" t="s">
        <v>3381</v>
      </c>
      <c r="C285" t="s">
        <v>3138</v>
      </c>
      <c r="D285" s="164">
        <v>157900</v>
      </c>
      <c r="E285" s="164">
        <v>0</v>
      </c>
      <c r="F285" s="164">
        <v>1579</v>
      </c>
    </row>
    <row r="286" spans="1:6" ht="15.75">
      <c r="A286" t="str">
        <f t="shared" si="4"/>
        <v>.020291050</v>
      </c>
      <c r="B286" t="s">
        <v>3382</v>
      </c>
      <c r="C286" t="s">
        <v>3383</v>
      </c>
      <c r="D286" s="164">
        <v>69900</v>
      </c>
      <c r="E286" s="164">
        <v>69900</v>
      </c>
      <c r="F286" s="164">
        <v>419</v>
      </c>
    </row>
    <row r="287" spans="1:6" ht="15.75">
      <c r="A287" t="str">
        <f t="shared" si="4"/>
        <v>.020291100</v>
      </c>
      <c r="B287" t="s">
        <v>3385</v>
      </c>
      <c r="C287" t="s">
        <v>3355</v>
      </c>
      <c r="D287" s="164">
        <v>400</v>
      </c>
      <c r="E287" s="164">
        <v>0</v>
      </c>
      <c r="F287" s="164">
        <v>0</v>
      </c>
    </row>
    <row r="288" spans="1:6" ht="15.75">
      <c r="A288" t="str">
        <f t="shared" si="4"/>
        <v>.020291200</v>
      </c>
      <c r="B288" t="s">
        <v>3386</v>
      </c>
      <c r="C288" t="s">
        <v>2968</v>
      </c>
      <c r="D288" s="164">
        <v>220600</v>
      </c>
      <c r="E288" s="164">
        <v>0</v>
      </c>
      <c r="F288" s="164">
        <v>2206</v>
      </c>
    </row>
    <row r="289" spans="1:6" ht="15.75">
      <c r="A289" t="str">
        <f t="shared" si="4"/>
        <v>.020291300</v>
      </c>
      <c r="B289" t="s">
        <v>3387</v>
      </c>
      <c r="C289" t="s">
        <v>3388</v>
      </c>
      <c r="D289" s="164">
        <v>80900</v>
      </c>
      <c r="E289" s="164">
        <v>80900</v>
      </c>
      <c r="F289" s="164">
        <v>1214</v>
      </c>
    </row>
    <row r="290" spans="1:6" ht="15.75">
      <c r="A290" t="str">
        <f t="shared" si="4"/>
        <v>.020291400</v>
      </c>
      <c r="B290" t="s">
        <v>3390</v>
      </c>
      <c r="C290" t="s">
        <v>3138</v>
      </c>
      <c r="D290" s="164">
        <v>98900</v>
      </c>
      <c r="E290" s="164">
        <v>0</v>
      </c>
      <c r="F290" s="164">
        <v>989</v>
      </c>
    </row>
    <row r="291" spans="1:6" ht="15.75">
      <c r="A291" t="str">
        <f t="shared" si="4"/>
        <v>.020291500</v>
      </c>
      <c r="B291" t="s">
        <v>3391</v>
      </c>
      <c r="C291" t="s">
        <v>3392</v>
      </c>
      <c r="D291" s="164">
        <v>4000</v>
      </c>
      <c r="E291" s="164">
        <v>0</v>
      </c>
      <c r="F291" s="164">
        <v>0</v>
      </c>
    </row>
    <row r="292" spans="1:6" ht="15.75">
      <c r="A292" t="str">
        <f t="shared" si="4"/>
        <v>.020300100</v>
      </c>
      <c r="B292" t="s">
        <v>3394</v>
      </c>
      <c r="C292" t="s">
        <v>3395</v>
      </c>
      <c r="D292" s="164">
        <v>982300</v>
      </c>
      <c r="E292" s="164">
        <v>0</v>
      </c>
      <c r="F292" s="164">
        <v>4912</v>
      </c>
    </row>
    <row r="293" spans="1:6" ht="15.75">
      <c r="A293" t="str">
        <f t="shared" si="4"/>
        <v>.020300150</v>
      </c>
      <c r="B293" t="s">
        <v>3397</v>
      </c>
      <c r="C293" t="s">
        <v>3395</v>
      </c>
      <c r="D293" s="164">
        <v>401300</v>
      </c>
      <c r="E293" s="164">
        <v>227800</v>
      </c>
      <c r="F293" s="164">
        <v>2979</v>
      </c>
    </row>
    <row r="294" spans="1:6" ht="15.75">
      <c r="A294" t="str">
        <f t="shared" si="4"/>
        <v>.020300200</v>
      </c>
      <c r="B294" t="s">
        <v>3398</v>
      </c>
      <c r="C294" t="s">
        <v>3399</v>
      </c>
      <c r="D294" s="164">
        <v>324400</v>
      </c>
      <c r="E294" s="164">
        <v>0</v>
      </c>
      <c r="F294" s="164">
        <v>3244</v>
      </c>
    </row>
    <row r="295" spans="1:6" ht="15.75">
      <c r="A295" t="str">
        <f t="shared" si="4"/>
        <v>.020300300</v>
      </c>
      <c r="B295" t="s">
        <v>3401</v>
      </c>
      <c r="C295" t="s">
        <v>3402</v>
      </c>
      <c r="D295" s="164">
        <v>997100</v>
      </c>
      <c r="E295" s="164">
        <v>0</v>
      </c>
      <c r="F295" s="164">
        <v>4986</v>
      </c>
    </row>
    <row r="296" spans="1:6" ht="15.75">
      <c r="A296" t="str">
        <f t="shared" si="4"/>
        <v>.020300350</v>
      </c>
      <c r="B296" t="s">
        <v>3403</v>
      </c>
      <c r="C296" t="s">
        <v>3404</v>
      </c>
      <c r="D296" s="164">
        <v>111700</v>
      </c>
      <c r="E296" s="164">
        <v>111700</v>
      </c>
      <c r="F296" s="164">
        <v>845</v>
      </c>
    </row>
    <row r="297" spans="1:6" ht="15.75">
      <c r="A297" t="str">
        <f t="shared" si="4"/>
        <v>.020300400</v>
      </c>
      <c r="B297" t="s">
        <v>3406</v>
      </c>
      <c r="C297" t="s">
        <v>3140</v>
      </c>
      <c r="D297" s="164">
        <v>607100</v>
      </c>
      <c r="E297" s="164">
        <v>0</v>
      </c>
      <c r="F297" s="164">
        <v>6071</v>
      </c>
    </row>
    <row r="298" spans="1:6" ht="15.75">
      <c r="A298" t="str">
        <f t="shared" si="4"/>
        <v>.020300500</v>
      </c>
      <c r="B298" t="s">
        <v>3407</v>
      </c>
      <c r="C298" t="s">
        <v>3355</v>
      </c>
      <c r="D298" s="164">
        <v>300</v>
      </c>
      <c r="E298" s="164">
        <v>0</v>
      </c>
      <c r="F298" s="164">
        <v>0</v>
      </c>
    </row>
    <row r="299" spans="1:6" ht="15.75">
      <c r="A299" t="str">
        <f t="shared" si="4"/>
        <v>.020300600</v>
      </c>
      <c r="B299" t="s">
        <v>3408</v>
      </c>
      <c r="C299" t="s">
        <v>2950</v>
      </c>
      <c r="D299" s="164">
        <v>1421700</v>
      </c>
      <c r="E299" s="164">
        <v>48700</v>
      </c>
      <c r="F299" s="164">
        <v>10680</v>
      </c>
    </row>
    <row r="300" spans="1:6" ht="15.75">
      <c r="A300" t="str">
        <f t="shared" si="4"/>
        <v>.020300700</v>
      </c>
      <c r="B300" t="s">
        <v>3409</v>
      </c>
      <c r="C300" t="s">
        <v>2968</v>
      </c>
      <c r="D300" s="164">
        <v>275000</v>
      </c>
      <c r="E300" s="164">
        <v>0</v>
      </c>
      <c r="F300" s="164">
        <v>2750</v>
      </c>
    </row>
    <row r="301" spans="1:6" ht="15.75">
      <c r="A301" t="str">
        <f t="shared" si="4"/>
        <v>.020310100</v>
      </c>
      <c r="B301" t="s">
        <v>3410</v>
      </c>
      <c r="C301" t="s">
        <v>3411</v>
      </c>
      <c r="D301" s="164">
        <v>4200</v>
      </c>
      <c r="E301" s="164">
        <v>0</v>
      </c>
      <c r="F301" s="164">
        <v>21</v>
      </c>
    </row>
    <row r="302" spans="1:6" ht="15.75">
      <c r="A302" t="str">
        <f t="shared" si="4"/>
        <v>.020310150</v>
      </c>
      <c r="B302" t="s">
        <v>3413</v>
      </c>
      <c r="C302" t="s">
        <v>3411</v>
      </c>
      <c r="D302" s="164">
        <v>180100</v>
      </c>
      <c r="E302" s="164">
        <v>141200</v>
      </c>
      <c r="F302" s="164">
        <v>1356</v>
      </c>
    </row>
    <row r="303" spans="1:6" ht="15.75">
      <c r="A303" t="str">
        <f t="shared" si="4"/>
        <v>.020310200</v>
      </c>
      <c r="B303" t="s">
        <v>3414</v>
      </c>
      <c r="C303" t="s">
        <v>3415</v>
      </c>
      <c r="D303" s="164">
        <v>959400</v>
      </c>
      <c r="E303" s="164">
        <v>0</v>
      </c>
      <c r="F303" s="164">
        <v>9594</v>
      </c>
    </row>
    <row r="304" spans="1:6" ht="15.75">
      <c r="A304" t="str">
        <f t="shared" si="4"/>
        <v>.020310225</v>
      </c>
      <c r="B304" t="s">
        <v>3417</v>
      </c>
      <c r="C304" t="s">
        <v>3418</v>
      </c>
      <c r="D304" s="164">
        <v>60100</v>
      </c>
      <c r="E304" s="164">
        <v>60100</v>
      </c>
      <c r="F304" s="164">
        <v>902</v>
      </c>
    </row>
    <row r="305" spans="1:6" ht="15.75">
      <c r="A305" t="str">
        <f t="shared" si="4"/>
        <v>.020310250</v>
      </c>
      <c r="B305" t="s">
        <v>3421</v>
      </c>
      <c r="C305" t="s">
        <v>3422</v>
      </c>
      <c r="D305" s="164">
        <v>92100</v>
      </c>
      <c r="E305" s="164">
        <v>92100</v>
      </c>
      <c r="F305" s="164">
        <v>631</v>
      </c>
    </row>
    <row r="306" spans="1:6" ht="15.75">
      <c r="A306" t="str">
        <f t="shared" si="4"/>
        <v>.020310300</v>
      </c>
      <c r="B306" t="s">
        <v>3424</v>
      </c>
      <c r="C306" t="s">
        <v>3425</v>
      </c>
      <c r="D306" s="164">
        <v>699800</v>
      </c>
      <c r="E306" s="164">
        <v>0</v>
      </c>
      <c r="F306" s="164">
        <v>6998</v>
      </c>
    </row>
    <row r="307" spans="1:6" ht="15.75">
      <c r="A307" t="str">
        <f t="shared" si="4"/>
        <v>.020310350</v>
      </c>
      <c r="B307" t="s">
        <v>3427</v>
      </c>
      <c r="C307" t="s">
        <v>3428</v>
      </c>
      <c r="D307" s="164">
        <v>84900</v>
      </c>
      <c r="E307" s="164">
        <v>84900</v>
      </c>
      <c r="F307" s="164">
        <v>553</v>
      </c>
    </row>
    <row r="308" spans="1:6" ht="15.75">
      <c r="A308" t="str">
        <f t="shared" si="4"/>
        <v>.020310400</v>
      </c>
      <c r="B308" t="s">
        <v>3430</v>
      </c>
      <c r="C308" t="s">
        <v>3431</v>
      </c>
      <c r="D308" s="164">
        <v>648400</v>
      </c>
      <c r="E308" s="164">
        <v>0</v>
      </c>
      <c r="F308" s="164">
        <v>6484</v>
      </c>
    </row>
    <row r="309" spans="1:6" ht="15.75">
      <c r="A309" t="str">
        <f t="shared" si="4"/>
        <v>.020310500</v>
      </c>
      <c r="B309" t="s">
        <v>3433</v>
      </c>
      <c r="C309" t="s">
        <v>3434</v>
      </c>
      <c r="D309" s="164">
        <v>75600</v>
      </c>
      <c r="E309" s="164">
        <v>75600</v>
      </c>
      <c r="F309" s="164">
        <v>454</v>
      </c>
    </row>
    <row r="310" spans="1:6" ht="15.75">
      <c r="A310" t="str">
        <f t="shared" si="4"/>
        <v>.020310600</v>
      </c>
      <c r="B310" t="s">
        <v>3436</v>
      </c>
      <c r="C310" t="s">
        <v>2845</v>
      </c>
      <c r="D310" s="164">
        <v>369700</v>
      </c>
      <c r="E310" s="164">
        <v>0</v>
      </c>
      <c r="F310" s="164">
        <v>3697</v>
      </c>
    </row>
    <row r="311" spans="1:6" ht="15.75">
      <c r="A311" t="str">
        <f t="shared" si="4"/>
        <v>.020310700</v>
      </c>
      <c r="B311" t="s">
        <v>3437</v>
      </c>
      <c r="C311" t="s">
        <v>2950</v>
      </c>
      <c r="D311" s="164">
        <v>557700</v>
      </c>
      <c r="E311" s="164">
        <v>0</v>
      </c>
      <c r="F311" s="164">
        <v>5577</v>
      </c>
    </row>
    <row r="312" spans="1:6" ht="15.75">
      <c r="A312" t="str">
        <f t="shared" si="4"/>
        <v>.020320100</v>
      </c>
      <c r="B312" t="s">
        <v>3438</v>
      </c>
      <c r="C312" t="s">
        <v>2845</v>
      </c>
      <c r="D312" s="164">
        <v>1284100</v>
      </c>
      <c r="E312" s="164">
        <v>0</v>
      </c>
      <c r="F312" s="164">
        <v>12841</v>
      </c>
    </row>
    <row r="313" spans="1:6" ht="15.75">
      <c r="A313" t="str">
        <f t="shared" si="4"/>
        <v>.020320125</v>
      </c>
      <c r="B313" t="s">
        <v>3439</v>
      </c>
      <c r="C313" t="s">
        <v>3440</v>
      </c>
      <c r="D313" s="164">
        <v>364400</v>
      </c>
      <c r="E313" s="164">
        <v>97300</v>
      </c>
      <c r="F313" s="164">
        <v>3262</v>
      </c>
    </row>
    <row r="314" spans="1:6" ht="15.75">
      <c r="A314" t="str">
        <f t="shared" si="4"/>
        <v>.020320200</v>
      </c>
      <c r="B314" t="s">
        <v>3441</v>
      </c>
      <c r="C314" t="s">
        <v>2845</v>
      </c>
      <c r="D314" s="164">
        <v>729600</v>
      </c>
      <c r="E314" s="164">
        <v>0</v>
      </c>
      <c r="F314" s="164">
        <v>7296</v>
      </c>
    </row>
    <row r="315" spans="1:6" ht="15.75">
      <c r="A315" t="str">
        <f t="shared" si="4"/>
        <v>.020320300</v>
      </c>
      <c r="B315" t="s">
        <v>3442</v>
      </c>
      <c r="C315" t="s">
        <v>3140</v>
      </c>
      <c r="D315" s="164">
        <v>440600</v>
      </c>
      <c r="E315" s="164">
        <v>0</v>
      </c>
      <c r="F315" s="164">
        <v>4406</v>
      </c>
    </row>
    <row r="316" spans="1:6" ht="15.75">
      <c r="A316" t="str">
        <f t="shared" si="4"/>
        <v>.020320400</v>
      </c>
      <c r="B316" t="s">
        <v>3443</v>
      </c>
      <c r="C316" t="s">
        <v>2845</v>
      </c>
      <c r="D316" s="164">
        <v>1078000</v>
      </c>
      <c r="E316" s="164">
        <v>0</v>
      </c>
      <c r="F316" s="164">
        <v>10780</v>
      </c>
    </row>
    <row r="317" spans="1:6" ht="15.75">
      <c r="A317" t="str">
        <f t="shared" si="4"/>
        <v>.020320500</v>
      </c>
      <c r="B317" t="s">
        <v>3444</v>
      </c>
      <c r="C317" t="s">
        <v>3445</v>
      </c>
      <c r="D317" s="164">
        <v>500</v>
      </c>
      <c r="E317" s="164">
        <v>500</v>
      </c>
      <c r="F317" s="164">
        <v>6</v>
      </c>
    </row>
    <row r="318" spans="1:6" ht="15.75">
      <c r="A318" t="str">
        <f t="shared" si="4"/>
        <v>.020320600</v>
      </c>
      <c r="B318" t="s">
        <v>3447</v>
      </c>
      <c r="C318" t="s">
        <v>2845</v>
      </c>
      <c r="D318" s="164">
        <v>796000</v>
      </c>
      <c r="E318" s="164">
        <v>0</v>
      </c>
      <c r="F318" s="164">
        <v>7960</v>
      </c>
    </row>
    <row r="319" spans="1:6" ht="15.75">
      <c r="A319" t="str">
        <f t="shared" si="4"/>
        <v>.020320700</v>
      </c>
      <c r="B319" t="s">
        <v>3448</v>
      </c>
      <c r="C319" t="s">
        <v>3449</v>
      </c>
      <c r="D319" s="164">
        <v>649200</v>
      </c>
      <c r="E319" s="164">
        <v>0</v>
      </c>
      <c r="F319" s="164">
        <v>6492</v>
      </c>
    </row>
    <row r="320" spans="1:6" ht="15.75">
      <c r="A320" t="str">
        <f t="shared" si="4"/>
        <v>.020320750</v>
      </c>
      <c r="B320" t="s">
        <v>3451</v>
      </c>
      <c r="C320" t="s">
        <v>3369</v>
      </c>
      <c r="D320" s="164">
        <v>129800</v>
      </c>
      <c r="E320" s="164">
        <v>61100</v>
      </c>
      <c r="F320" s="164">
        <v>711</v>
      </c>
    </row>
    <row r="321" spans="1:6" ht="15.75">
      <c r="A321" t="str">
        <f t="shared" si="4"/>
        <v>.020320800</v>
      </c>
      <c r="B321" t="s">
        <v>3452</v>
      </c>
      <c r="C321" t="s">
        <v>2871</v>
      </c>
      <c r="D321" s="164">
        <v>362700</v>
      </c>
      <c r="E321" s="164">
        <v>0</v>
      </c>
      <c r="F321" s="164">
        <v>3627</v>
      </c>
    </row>
    <row r="322" spans="1:6" ht="15.75">
      <c r="A322" t="str">
        <f t="shared" si="4"/>
        <v>.020320900</v>
      </c>
      <c r="B322" t="s">
        <v>3453</v>
      </c>
      <c r="C322" t="s">
        <v>3359</v>
      </c>
      <c r="D322" s="164">
        <v>56900</v>
      </c>
      <c r="E322" s="164">
        <v>29400</v>
      </c>
      <c r="F322" s="164">
        <v>153</v>
      </c>
    </row>
    <row r="323" spans="1:6" ht="15.75">
      <c r="A323" t="str">
        <f t="shared" si="4"/>
        <v>.020330100</v>
      </c>
      <c r="B323" t="s">
        <v>3454</v>
      </c>
      <c r="C323" t="s">
        <v>3337</v>
      </c>
      <c r="D323" s="164">
        <v>369800</v>
      </c>
      <c r="E323" s="164">
        <v>0</v>
      </c>
      <c r="F323" s="164">
        <v>3698</v>
      </c>
    </row>
    <row r="324" spans="1:6" ht="15.75">
      <c r="A324" t="str">
        <f aca="true" t="shared" si="5" ref="A324:A387">CONCATENATE(".",B324)</f>
        <v>.020330200</v>
      </c>
      <c r="B324" t="s">
        <v>3455</v>
      </c>
      <c r="C324" t="s">
        <v>3337</v>
      </c>
      <c r="D324" s="164">
        <v>725700</v>
      </c>
      <c r="E324" s="164">
        <v>0</v>
      </c>
      <c r="F324" s="164">
        <v>7257</v>
      </c>
    </row>
    <row r="325" spans="1:6" ht="15.75">
      <c r="A325" t="str">
        <f t="shared" si="5"/>
        <v>.020330300</v>
      </c>
      <c r="B325" t="s">
        <v>3456</v>
      </c>
      <c r="C325" t="s">
        <v>3337</v>
      </c>
      <c r="D325" s="164">
        <v>2574300</v>
      </c>
      <c r="E325" s="164">
        <v>0</v>
      </c>
      <c r="F325" s="164">
        <v>25743</v>
      </c>
    </row>
    <row r="326" spans="1:6" ht="15.75">
      <c r="A326" t="str">
        <f t="shared" si="5"/>
        <v>.020330400</v>
      </c>
      <c r="B326" t="s">
        <v>3457</v>
      </c>
      <c r="C326" t="s">
        <v>3458</v>
      </c>
      <c r="D326" s="164">
        <v>1138900</v>
      </c>
      <c r="E326" s="164">
        <v>0</v>
      </c>
      <c r="F326" s="164">
        <v>11389</v>
      </c>
    </row>
    <row r="327" spans="1:6" ht="15.75">
      <c r="A327" t="str">
        <f t="shared" si="5"/>
        <v>.020330500</v>
      </c>
      <c r="B327" t="s">
        <v>3460</v>
      </c>
      <c r="C327" t="s">
        <v>3461</v>
      </c>
      <c r="D327" s="164">
        <v>370000</v>
      </c>
      <c r="E327" s="164">
        <v>0</v>
      </c>
      <c r="F327" s="164">
        <v>3700</v>
      </c>
    </row>
    <row r="328" spans="1:6" ht="15.75">
      <c r="A328" t="str">
        <f t="shared" si="5"/>
        <v>.020330600</v>
      </c>
      <c r="B328" t="s">
        <v>3463</v>
      </c>
      <c r="C328" t="s">
        <v>3332</v>
      </c>
      <c r="D328" s="164">
        <v>684900</v>
      </c>
      <c r="E328" s="164">
        <v>0</v>
      </c>
      <c r="F328" s="164">
        <v>3425</v>
      </c>
    </row>
    <row r="329" spans="1:6" ht="15.75">
      <c r="A329" t="str">
        <f t="shared" si="5"/>
        <v>.020330700</v>
      </c>
      <c r="B329" t="s">
        <v>3464</v>
      </c>
      <c r="C329" t="s">
        <v>3465</v>
      </c>
      <c r="D329" s="164">
        <v>68400</v>
      </c>
      <c r="E329" s="164">
        <v>68400</v>
      </c>
      <c r="F329" s="164">
        <v>410</v>
      </c>
    </row>
    <row r="330" spans="1:6" ht="15.75">
      <c r="A330" t="str">
        <f t="shared" si="5"/>
        <v>.020340100</v>
      </c>
      <c r="B330" t="s">
        <v>3467</v>
      </c>
      <c r="C330" t="s">
        <v>3250</v>
      </c>
      <c r="D330" s="164">
        <v>819900</v>
      </c>
      <c r="E330" s="164">
        <v>93400</v>
      </c>
      <c r="F330" s="164">
        <v>4279</v>
      </c>
    </row>
    <row r="331" spans="1:6" ht="15.75">
      <c r="A331" t="str">
        <f t="shared" si="5"/>
        <v>.020340150</v>
      </c>
      <c r="B331" t="s">
        <v>3468</v>
      </c>
      <c r="C331" t="s">
        <v>3079</v>
      </c>
      <c r="D331" s="164">
        <v>731800</v>
      </c>
      <c r="E331" s="164">
        <v>0</v>
      </c>
      <c r="F331" s="164">
        <v>7318</v>
      </c>
    </row>
    <row r="332" spans="1:6" ht="15.75">
      <c r="A332" t="str">
        <f t="shared" si="5"/>
        <v>.020340200</v>
      </c>
      <c r="B332" t="s">
        <v>3469</v>
      </c>
      <c r="C332" t="s">
        <v>3461</v>
      </c>
      <c r="D332" s="164">
        <v>316600</v>
      </c>
      <c r="E332" s="164">
        <v>0</v>
      </c>
      <c r="F332" s="164">
        <v>3166</v>
      </c>
    </row>
    <row r="333" spans="1:6" ht="15.75">
      <c r="A333" t="str">
        <f t="shared" si="5"/>
        <v>.020340300</v>
      </c>
      <c r="B333" t="s">
        <v>3470</v>
      </c>
      <c r="C333" t="s">
        <v>3471</v>
      </c>
      <c r="D333" s="164">
        <v>2072900</v>
      </c>
      <c r="E333" s="164">
        <v>0</v>
      </c>
      <c r="F333" s="164">
        <v>20729</v>
      </c>
    </row>
    <row r="334" spans="1:6" ht="15.75">
      <c r="A334" t="str">
        <f t="shared" si="5"/>
        <v>.020340400</v>
      </c>
      <c r="B334" t="s">
        <v>3473</v>
      </c>
      <c r="C334" t="s">
        <v>3474</v>
      </c>
      <c r="D334" s="164">
        <v>721900</v>
      </c>
      <c r="E334" s="164">
        <v>0</v>
      </c>
      <c r="F334" s="164">
        <v>5626</v>
      </c>
    </row>
    <row r="335" spans="1:6" ht="15.75">
      <c r="A335" t="str">
        <f t="shared" si="5"/>
        <v>.020340450</v>
      </c>
      <c r="B335" t="s">
        <v>3476</v>
      </c>
      <c r="C335" t="s">
        <v>3477</v>
      </c>
      <c r="D335" s="164">
        <v>152600</v>
      </c>
      <c r="E335" s="164">
        <v>152600</v>
      </c>
      <c r="F335" s="164">
        <v>1291</v>
      </c>
    </row>
    <row r="336" spans="1:6" ht="15.75">
      <c r="A336" t="str">
        <f t="shared" si="5"/>
        <v>.020340500</v>
      </c>
      <c r="B336" t="s">
        <v>3479</v>
      </c>
      <c r="C336" t="s">
        <v>3366</v>
      </c>
      <c r="D336" s="164">
        <v>383100</v>
      </c>
      <c r="E336" s="164">
        <v>0</v>
      </c>
      <c r="F336" s="164">
        <v>3831</v>
      </c>
    </row>
    <row r="337" spans="1:6" ht="15.75">
      <c r="A337" t="str">
        <f t="shared" si="5"/>
        <v>.020340600</v>
      </c>
      <c r="B337" t="s">
        <v>3480</v>
      </c>
      <c r="C337" t="s">
        <v>3461</v>
      </c>
      <c r="D337" s="164">
        <v>768500</v>
      </c>
      <c r="E337" s="164">
        <v>0</v>
      </c>
      <c r="F337" s="164">
        <v>7685</v>
      </c>
    </row>
    <row r="338" spans="1:6" ht="15.75">
      <c r="A338" t="str">
        <f t="shared" si="5"/>
        <v>.020350100</v>
      </c>
      <c r="B338" t="s">
        <v>3481</v>
      </c>
      <c r="C338" t="s">
        <v>3474</v>
      </c>
      <c r="D338" s="164">
        <v>1262500</v>
      </c>
      <c r="E338" s="164">
        <v>0</v>
      </c>
      <c r="F338" s="164">
        <v>9469</v>
      </c>
    </row>
    <row r="339" spans="1:6" ht="15.75">
      <c r="A339" t="str">
        <f t="shared" si="5"/>
        <v>.020350150</v>
      </c>
      <c r="B339" t="s">
        <v>3482</v>
      </c>
      <c r="C339" t="s">
        <v>3332</v>
      </c>
      <c r="D339" s="164">
        <v>390500</v>
      </c>
      <c r="E339" s="164">
        <v>158000</v>
      </c>
      <c r="F339" s="164">
        <v>2490</v>
      </c>
    </row>
    <row r="340" spans="1:6" ht="15.75">
      <c r="A340" t="str">
        <f t="shared" si="5"/>
        <v>.020350200</v>
      </c>
      <c r="B340" t="s">
        <v>3483</v>
      </c>
      <c r="C340" t="s">
        <v>3484</v>
      </c>
      <c r="D340" s="164">
        <v>406700</v>
      </c>
      <c r="E340" s="164">
        <v>45000</v>
      </c>
      <c r="F340" s="164">
        <v>4067</v>
      </c>
    </row>
    <row r="341" spans="1:6" ht="15.75">
      <c r="A341" t="str">
        <f t="shared" si="5"/>
        <v>.020350300</v>
      </c>
      <c r="B341" t="s">
        <v>3486</v>
      </c>
      <c r="C341" t="s">
        <v>3487</v>
      </c>
      <c r="D341" s="164">
        <v>1626700</v>
      </c>
      <c r="E341" s="164">
        <v>96500</v>
      </c>
      <c r="F341" s="164">
        <v>8617</v>
      </c>
    </row>
    <row r="342" spans="1:6" ht="15.75">
      <c r="A342" t="str">
        <f t="shared" si="5"/>
        <v>.020350400</v>
      </c>
      <c r="B342" t="s">
        <v>3490</v>
      </c>
      <c r="C342" t="s">
        <v>3402</v>
      </c>
      <c r="D342" s="164">
        <v>750800</v>
      </c>
      <c r="E342" s="164">
        <v>83700</v>
      </c>
      <c r="F342" s="164">
        <v>3876</v>
      </c>
    </row>
    <row r="343" spans="1:6" ht="15.75">
      <c r="A343" t="str">
        <f t="shared" si="5"/>
        <v>.020350500</v>
      </c>
      <c r="B343" t="s">
        <v>3491</v>
      </c>
      <c r="C343" t="s">
        <v>3492</v>
      </c>
      <c r="D343" s="164">
        <v>396400</v>
      </c>
      <c r="E343" s="164">
        <v>0</v>
      </c>
      <c r="F343" s="164">
        <v>1982</v>
      </c>
    </row>
    <row r="344" spans="1:6" ht="15.75">
      <c r="A344" t="str">
        <f t="shared" si="5"/>
        <v>.020350600</v>
      </c>
      <c r="B344" t="s">
        <v>3494</v>
      </c>
      <c r="C344" t="s">
        <v>3495</v>
      </c>
      <c r="D344" s="164">
        <v>1374300</v>
      </c>
      <c r="E344" s="164">
        <v>0</v>
      </c>
      <c r="F344" s="164">
        <v>13743</v>
      </c>
    </row>
    <row r="345" spans="1:6" ht="15.75">
      <c r="A345" t="str">
        <f t="shared" si="5"/>
        <v>.020350650</v>
      </c>
      <c r="B345" t="s">
        <v>3498</v>
      </c>
      <c r="C345" t="s">
        <v>2950</v>
      </c>
      <c r="D345" s="164">
        <v>87500</v>
      </c>
      <c r="E345" s="164">
        <v>70700</v>
      </c>
      <c r="F345" s="164">
        <v>875</v>
      </c>
    </row>
    <row r="346" spans="1:6" ht="15.75">
      <c r="A346" t="str">
        <f t="shared" si="5"/>
        <v>.020360100</v>
      </c>
      <c r="B346" t="s">
        <v>3499</v>
      </c>
      <c r="C346" t="s">
        <v>3500</v>
      </c>
      <c r="D346" s="164">
        <v>1799800</v>
      </c>
      <c r="E346" s="164">
        <v>0</v>
      </c>
      <c r="F346" s="164">
        <v>17998</v>
      </c>
    </row>
    <row r="347" spans="1:6" ht="15.75">
      <c r="A347" t="str">
        <f t="shared" si="5"/>
        <v>.020360150</v>
      </c>
      <c r="B347" t="s">
        <v>3502</v>
      </c>
      <c r="C347" t="s">
        <v>3503</v>
      </c>
      <c r="D347" s="164">
        <v>198300</v>
      </c>
      <c r="E347" s="164">
        <v>198300</v>
      </c>
      <c r="F347" s="164">
        <v>1789</v>
      </c>
    </row>
    <row r="348" spans="1:6" ht="15.75">
      <c r="A348" t="str">
        <f t="shared" si="5"/>
        <v>.020360200</v>
      </c>
      <c r="B348" t="s">
        <v>3505</v>
      </c>
      <c r="C348" t="s">
        <v>3506</v>
      </c>
      <c r="D348" s="164">
        <v>663300</v>
      </c>
      <c r="E348" s="164">
        <v>0</v>
      </c>
      <c r="F348" s="164">
        <v>3836</v>
      </c>
    </row>
    <row r="349" spans="1:6" ht="15.75">
      <c r="A349" t="str">
        <f t="shared" si="5"/>
        <v>.020360300</v>
      </c>
      <c r="B349" t="s">
        <v>3509</v>
      </c>
      <c r="C349" t="s">
        <v>3510</v>
      </c>
      <c r="D349" s="164">
        <v>121600</v>
      </c>
      <c r="E349" s="164">
        <v>0</v>
      </c>
      <c r="F349" s="164">
        <v>608</v>
      </c>
    </row>
    <row r="350" spans="1:6" ht="15.75">
      <c r="A350" t="str">
        <f t="shared" si="5"/>
        <v>.020360350</v>
      </c>
      <c r="B350" t="s">
        <v>3511</v>
      </c>
      <c r="C350" t="s">
        <v>3510</v>
      </c>
      <c r="D350" s="164">
        <v>478000</v>
      </c>
      <c r="E350" s="164">
        <v>100700</v>
      </c>
      <c r="F350" s="164">
        <v>2612</v>
      </c>
    </row>
    <row r="351" spans="1:6" ht="15.75">
      <c r="A351" t="str">
        <f t="shared" si="5"/>
        <v>.020360400</v>
      </c>
      <c r="B351" t="s">
        <v>3512</v>
      </c>
      <c r="C351" t="s">
        <v>3510</v>
      </c>
      <c r="D351" s="164">
        <v>219900</v>
      </c>
      <c r="E351" s="164">
        <v>0</v>
      </c>
      <c r="F351" s="164">
        <v>1100</v>
      </c>
    </row>
    <row r="352" spans="1:6" ht="15.75">
      <c r="A352" t="str">
        <f t="shared" si="5"/>
        <v>.020360500</v>
      </c>
      <c r="B352" t="s">
        <v>3513</v>
      </c>
      <c r="C352" t="s">
        <v>3506</v>
      </c>
      <c r="D352" s="164">
        <v>1281100</v>
      </c>
      <c r="E352" s="164">
        <v>0</v>
      </c>
      <c r="F352" s="164">
        <v>12811</v>
      </c>
    </row>
    <row r="353" spans="1:6" ht="15.75">
      <c r="A353" t="str">
        <f t="shared" si="5"/>
        <v>.020360600</v>
      </c>
      <c r="B353" t="s">
        <v>3514</v>
      </c>
      <c r="C353" t="s">
        <v>3510</v>
      </c>
      <c r="D353" s="164">
        <v>532900</v>
      </c>
      <c r="E353" s="164">
        <v>0</v>
      </c>
      <c r="F353" s="164">
        <v>2665</v>
      </c>
    </row>
    <row r="354" spans="1:6" ht="15.75">
      <c r="A354" t="str">
        <f t="shared" si="5"/>
        <v>.020360700</v>
      </c>
      <c r="B354" t="s">
        <v>3515</v>
      </c>
      <c r="C354" t="s">
        <v>3244</v>
      </c>
      <c r="D354" s="164">
        <v>961800</v>
      </c>
      <c r="E354" s="164">
        <v>0</v>
      </c>
      <c r="F354" s="164">
        <v>7789</v>
      </c>
    </row>
    <row r="355" spans="1:6" ht="15.75">
      <c r="A355" t="str">
        <f t="shared" si="5"/>
        <v>.021000010</v>
      </c>
      <c r="B355" t="s">
        <v>3516</v>
      </c>
      <c r="C355" t="s">
        <v>3120</v>
      </c>
      <c r="D355" s="164">
        <v>123700</v>
      </c>
      <c r="E355" s="164">
        <v>123700</v>
      </c>
      <c r="F355" s="164">
        <v>998</v>
      </c>
    </row>
    <row r="356" spans="1:6" ht="15.75">
      <c r="A356" t="str">
        <f t="shared" si="5"/>
        <v>.023000010</v>
      </c>
      <c r="B356" t="s">
        <v>3517</v>
      </c>
      <c r="C356" t="s">
        <v>3518</v>
      </c>
      <c r="D356" s="164">
        <v>83000</v>
      </c>
      <c r="E356" s="164">
        <v>83000</v>
      </c>
      <c r="F356" s="164">
        <v>532</v>
      </c>
    </row>
    <row r="357" spans="1:6" ht="15.75">
      <c r="A357" t="str">
        <f t="shared" si="5"/>
        <v>.029970010</v>
      </c>
      <c r="B357" t="s">
        <v>3520</v>
      </c>
      <c r="C357" t="s">
        <v>3521</v>
      </c>
      <c r="D357" s="164">
        <v>234400</v>
      </c>
      <c r="E357" s="164">
        <v>234400</v>
      </c>
      <c r="F357" s="164">
        <v>4688</v>
      </c>
    </row>
    <row r="358" spans="1:6" ht="15.75">
      <c r="A358" t="str">
        <f t="shared" si="5"/>
        <v>.029970020</v>
      </c>
      <c r="B358" t="s">
        <v>3524</v>
      </c>
      <c r="C358" t="s">
        <v>3521</v>
      </c>
      <c r="D358" s="164">
        <v>353400</v>
      </c>
      <c r="E358" s="164">
        <v>353400</v>
      </c>
      <c r="F358" s="164">
        <v>7068</v>
      </c>
    </row>
    <row r="359" spans="1:6" ht="15.75">
      <c r="A359" t="str">
        <f t="shared" si="5"/>
        <v>.029990410</v>
      </c>
      <c r="B359" t="s">
        <v>3526</v>
      </c>
      <c r="C359" t="s">
        <v>3527</v>
      </c>
      <c r="D359" s="164">
        <v>282800</v>
      </c>
      <c r="E359" s="164">
        <v>282800</v>
      </c>
      <c r="F359" s="164">
        <v>5656</v>
      </c>
    </row>
    <row r="360" spans="1:6" ht="15.75">
      <c r="A360" t="str">
        <f t="shared" si="5"/>
        <v>.030010100</v>
      </c>
      <c r="B360" t="s">
        <v>3529</v>
      </c>
      <c r="C360" t="s">
        <v>3530</v>
      </c>
      <c r="D360" s="164">
        <v>678500</v>
      </c>
      <c r="E360" s="164">
        <v>0</v>
      </c>
      <c r="F360" s="164">
        <v>6785</v>
      </c>
    </row>
    <row r="361" spans="1:6" ht="15.75">
      <c r="A361" t="str">
        <f t="shared" si="5"/>
        <v>.030010200</v>
      </c>
      <c r="B361" t="s">
        <v>3532</v>
      </c>
      <c r="C361" t="s">
        <v>3533</v>
      </c>
      <c r="D361" s="164">
        <v>1800200</v>
      </c>
      <c r="E361" s="164">
        <v>0</v>
      </c>
      <c r="F361" s="164">
        <v>18002</v>
      </c>
    </row>
    <row r="362" spans="1:6" ht="15.75">
      <c r="A362" t="str">
        <f t="shared" si="5"/>
        <v>.030010300</v>
      </c>
      <c r="B362" t="s">
        <v>3536</v>
      </c>
      <c r="C362" t="s">
        <v>3537</v>
      </c>
      <c r="D362" s="164">
        <v>1152400</v>
      </c>
      <c r="E362" s="164">
        <v>0</v>
      </c>
      <c r="F362" s="164">
        <v>5762</v>
      </c>
    </row>
    <row r="363" spans="1:6" ht="15.75">
      <c r="A363" t="str">
        <f t="shared" si="5"/>
        <v>.030010350</v>
      </c>
      <c r="B363" t="s">
        <v>3539</v>
      </c>
      <c r="C363" t="s">
        <v>3537</v>
      </c>
      <c r="D363" s="164">
        <v>285100</v>
      </c>
      <c r="E363" s="164">
        <v>0</v>
      </c>
      <c r="F363" s="164">
        <v>1073</v>
      </c>
    </row>
    <row r="364" spans="1:6" ht="15.75">
      <c r="A364" t="str">
        <f t="shared" si="5"/>
        <v>.030010400</v>
      </c>
      <c r="B364" t="s">
        <v>3540</v>
      </c>
      <c r="C364" t="s">
        <v>3537</v>
      </c>
      <c r="D364" s="164">
        <v>306000</v>
      </c>
      <c r="E364" s="164">
        <v>145500</v>
      </c>
      <c r="F364" s="164">
        <v>2013</v>
      </c>
    </row>
    <row r="365" spans="1:6" ht="15.75">
      <c r="A365" t="str">
        <f t="shared" si="5"/>
        <v>.030010500</v>
      </c>
      <c r="B365" t="s">
        <v>3541</v>
      </c>
      <c r="C365" t="s">
        <v>3533</v>
      </c>
      <c r="D365" s="164">
        <v>1402600</v>
      </c>
      <c r="E365" s="164">
        <v>0</v>
      </c>
      <c r="F365" s="164">
        <v>14026</v>
      </c>
    </row>
    <row r="366" spans="1:6" ht="15.75">
      <c r="A366" t="str">
        <f t="shared" si="5"/>
        <v>.030010600</v>
      </c>
      <c r="B366" t="s">
        <v>3542</v>
      </c>
      <c r="C366" t="s">
        <v>3543</v>
      </c>
      <c r="D366" s="164">
        <v>792600</v>
      </c>
      <c r="E366" s="164">
        <v>0</v>
      </c>
      <c r="F366" s="164">
        <v>3963</v>
      </c>
    </row>
    <row r="367" spans="1:6" ht="15.75">
      <c r="A367" t="str">
        <f t="shared" si="5"/>
        <v>.030020100</v>
      </c>
      <c r="B367" t="s">
        <v>3546</v>
      </c>
      <c r="C367" t="s">
        <v>3547</v>
      </c>
      <c r="D367" s="164">
        <v>1742600</v>
      </c>
      <c r="E367" s="164">
        <v>0</v>
      </c>
      <c r="F367" s="164">
        <v>8399</v>
      </c>
    </row>
    <row r="368" spans="1:6" ht="15.75">
      <c r="A368" t="str">
        <f t="shared" si="5"/>
        <v>.030020200</v>
      </c>
      <c r="B368" t="s">
        <v>3549</v>
      </c>
      <c r="C368" t="s">
        <v>3550</v>
      </c>
      <c r="D368" s="164">
        <v>1320300</v>
      </c>
      <c r="E368" s="164">
        <v>0</v>
      </c>
      <c r="F368" s="164">
        <v>13203</v>
      </c>
    </row>
    <row r="369" spans="1:6" ht="15.75">
      <c r="A369" t="str">
        <f t="shared" si="5"/>
        <v>.030020300</v>
      </c>
      <c r="B369" t="s">
        <v>3552</v>
      </c>
      <c r="C369" t="s">
        <v>3553</v>
      </c>
      <c r="D369" s="164">
        <v>1425700</v>
      </c>
      <c r="E369" s="164">
        <v>0</v>
      </c>
      <c r="F369" s="164">
        <v>14257</v>
      </c>
    </row>
    <row r="370" spans="1:6" ht="15.75">
      <c r="A370" t="str">
        <f t="shared" si="5"/>
        <v>.030020400</v>
      </c>
      <c r="B370" t="s">
        <v>3555</v>
      </c>
      <c r="C370" t="s">
        <v>3556</v>
      </c>
      <c r="D370" s="164">
        <v>35300</v>
      </c>
      <c r="E370" s="164">
        <v>35300</v>
      </c>
      <c r="F370" s="164">
        <v>353</v>
      </c>
    </row>
    <row r="371" spans="1:6" ht="15.75">
      <c r="A371" t="str">
        <f t="shared" si="5"/>
        <v>.030020500</v>
      </c>
      <c r="B371" t="s">
        <v>3558</v>
      </c>
      <c r="C371" t="s">
        <v>3559</v>
      </c>
      <c r="D371" s="164">
        <v>789800</v>
      </c>
      <c r="E371" s="164">
        <v>0</v>
      </c>
      <c r="F371" s="164">
        <v>7898</v>
      </c>
    </row>
    <row r="372" spans="1:6" ht="15.75">
      <c r="A372" t="str">
        <f t="shared" si="5"/>
        <v>.030030100</v>
      </c>
      <c r="B372" t="s">
        <v>3562</v>
      </c>
      <c r="C372" t="s">
        <v>3563</v>
      </c>
      <c r="D372" s="164">
        <v>1741100</v>
      </c>
      <c r="E372" s="164">
        <v>0</v>
      </c>
      <c r="F372" s="164">
        <v>8706</v>
      </c>
    </row>
    <row r="373" spans="1:6" ht="15.75">
      <c r="A373" t="str">
        <f t="shared" si="5"/>
        <v>.030030150</v>
      </c>
      <c r="B373" t="s">
        <v>3565</v>
      </c>
      <c r="C373" t="s">
        <v>3566</v>
      </c>
      <c r="D373" s="164">
        <v>149500</v>
      </c>
      <c r="E373" s="164">
        <v>149500</v>
      </c>
      <c r="F373" s="164">
        <v>1257</v>
      </c>
    </row>
    <row r="374" spans="1:6" ht="15.75">
      <c r="A374" t="str">
        <f t="shared" si="5"/>
        <v>.030030200</v>
      </c>
      <c r="B374" t="s">
        <v>3568</v>
      </c>
      <c r="C374" t="s">
        <v>3569</v>
      </c>
      <c r="D374" s="164">
        <v>692000</v>
      </c>
      <c r="E374" s="164">
        <v>55300</v>
      </c>
      <c r="F374" s="164">
        <v>3516</v>
      </c>
    </row>
    <row r="375" spans="1:6" ht="15.75">
      <c r="A375" t="str">
        <f t="shared" si="5"/>
        <v>.030030300</v>
      </c>
      <c r="B375" t="s">
        <v>3571</v>
      </c>
      <c r="C375" t="s">
        <v>2672</v>
      </c>
      <c r="D375" s="164">
        <v>602000</v>
      </c>
      <c r="E375" s="164">
        <v>0</v>
      </c>
      <c r="F375" s="164">
        <v>6020</v>
      </c>
    </row>
    <row r="376" spans="1:6" ht="15.75">
      <c r="A376" t="str">
        <f t="shared" si="5"/>
        <v>.030030400</v>
      </c>
      <c r="B376" t="s">
        <v>3572</v>
      </c>
      <c r="C376" t="s">
        <v>3573</v>
      </c>
      <c r="D376" s="164">
        <v>560400</v>
      </c>
      <c r="E376" s="164">
        <v>0</v>
      </c>
      <c r="F376" s="164">
        <v>2802</v>
      </c>
    </row>
    <row r="377" spans="1:6" ht="15.75">
      <c r="A377" t="str">
        <f t="shared" si="5"/>
        <v>.030030450</v>
      </c>
      <c r="B377" t="s">
        <v>3575</v>
      </c>
      <c r="C377" t="s">
        <v>3458</v>
      </c>
      <c r="D377" s="164">
        <v>360700</v>
      </c>
      <c r="E377" s="164">
        <v>0</v>
      </c>
      <c r="F377" s="164">
        <v>2644</v>
      </c>
    </row>
    <row r="378" spans="1:6" ht="15.75">
      <c r="A378" t="str">
        <f t="shared" si="5"/>
        <v>.030030500</v>
      </c>
      <c r="B378" t="s">
        <v>3576</v>
      </c>
      <c r="C378" t="s">
        <v>3577</v>
      </c>
      <c r="D378" s="164">
        <v>594000</v>
      </c>
      <c r="E378" s="164">
        <v>0</v>
      </c>
      <c r="F378" s="164">
        <v>5940</v>
      </c>
    </row>
    <row r="379" spans="1:6" ht="15.75">
      <c r="A379" t="str">
        <f t="shared" si="5"/>
        <v>.030030550</v>
      </c>
      <c r="B379" t="s">
        <v>3579</v>
      </c>
      <c r="C379" t="s">
        <v>3547</v>
      </c>
      <c r="D379" s="164">
        <v>622500</v>
      </c>
      <c r="E379" s="164">
        <v>233000</v>
      </c>
      <c r="F379" s="164">
        <v>4041</v>
      </c>
    </row>
    <row r="380" spans="1:6" ht="15.75">
      <c r="A380" t="str">
        <f t="shared" si="5"/>
        <v>.030030600</v>
      </c>
      <c r="B380" t="s">
        <v>3580</v>
      </c>
      <c r="C380" t="s">
        <v>3581</v>
      </c>
      <c r="D380" s="164">
        <v>677200</v>
      </c>
      <c r="E380" s="164">
        <v>0</v>
      </c>
      <c r="F380" s="164">
        <v>6772</v>
      </c>
    </row>
    <row r="381" spans="1:6" ht="15.75">
      <c r="A381" t="str">
        <f t="shared" si="5"/>
        <v>.030030700</v>
      </c>
      <c r="B381" t="s">
        <v>3582</v>
      </c>
      <c r="C381" t="s">
        <v>3583</v>
      </c>
      <c r="D381" s="164">
        <v>109800</v>
      </c>
      <c r="E381" s="164">
        <v>109800</v>
      </c>
      <c r="F381" s="164">
        <v>824</v>
      </c>
    </row>
    <row r="382" spans="1:6" ht="15.75">
      <c r="A382" t="str">
        <f t="shared" si="5"/>
        <v>.030040100</v>
      </c>
      <c r="B382" t="s">
        <v>3585</v>
      </c>
      <c r="C382" t="s">
        <v>3586</v>
      </c>
      <c r="D382" s="164">
        <v>677700</v>
      </c>
      <c r="E382" s="164">
        <v>0</v>
      </c>
      <c r="F382" s="164">
        <v>4175</v>
      </c>
    </row>
    <row r="383" spans="1:6" ht="15.75">
      <c r="A383" t="str">
        <f t="shared" si="5"/>
        <v>.030040200</v>
      </c>
      <c r="B383" t="s">
        <v>3588</v>
      </c>
      <c r="C383" t="s">
        <v>3589</v>
      </c>
      <c r="D383" s="164">
        <v>408500</v>
      </c>
      <c r="E383" s="164">
        <v>102500</v>
      </c>
      <c r="F383" s="164">
        <v>1833</v>
      </c>
    </row>
    <row r="384" spans="1:6" ht="15.75">
      <c r="A384" t="str">
        <f t="shared" si="5"/>
        <v>.030040300</v>
      </c>
      <c r="B384" t="s">
        <v>3590</v>
      </c>
      <c r="C384" t="s">
        <v>3591</v>
      </c>
      <c r="D384" s="164">
        <v>663700</v>
      </c>
      <c r="E384" s="164">
        <v>0</v>
      </c>
      <c r="F384" s="164">
        <v>3319</v>
      </c>
    </row>
    <row r="385" spans="1:6" ht="15.75">
      <c r="A385" t="str">
        <f t="shared" si="5"/>
        <v>.030040400</v>
      </c>
      <c r="B385" t="s">
        <v>3593</v>
      </c>
      <c r="C385" t="s">
        <v>3594</v>
      </c>
      <c r="D385" s="164">
        <v>695200</v>
      </c>
      <c r="E385" s="164">
        <v>0</v>
      </c>
      <c r="F385" s="164">
        <v>6952</v>
      </c>
    </row>
    <row r="386" spans="1:6" ht="15.75">
      <c r="A386" t="str">
        <f t="shared" si="5"/>
        <v>.030040500</v>
      </c>
      <c r="B386" t="s">
        <v>3596</v>
      </c>
      <c r="C386" t="s">
        <v>3594</v>
      </c>
      <c r="D386" s="164">
        <v>1172700</v>
      </c>
      <c r="E386" s="164">
        <v>80600</v>
      </c>
      <c r="F386" s="164">
        <v>5967</v>
      </c>
    </row>
    <row r="387" spans="1:6" ht="15.75">
      <c r="A387" t="str">
        <f t="shared" si="5"/>
        <v>.030040600</v>
      </c>
      <c r="B387" t="s">
        <v>3597</v>
      </c>
      <c r="C387" t="s">
        <v>3598</v>
      </c>
      <c r="D387" s="164">
        <v>739300</v>
      </c>
      <c r="E387" s="164">
        <v>0</v>
      </c>
      <c r="F387" s="164">
        <v>3697</v>
      </c>
    </row>
    <row r="388" spans="1:6" ht="15.75">
      <c r="A388" t="str">
        <f aca="true" t="shared" si="6" ref="A388:A451">CONCATENATE(".",B388)</f>
        <v>.030040700</v>
      </c>
      <c r="B388" t="s">
        <v>3600</v>
      </c>
      <c r="C388" t="s">
        <v>3591</v>
      </c>
      <c r="D388" s="164">
        <v>722700</v>
      </c>
      <c r="E388" s="164">
        <v>0</v>
      </c>
      <c r="F388" s="164">
        <v>6416</v>
      </c>
    </row>
    <row r="389" spans="1:6" ht="15.75">
      <c r="A389" t="str">
        <f t="shared" si="6"/>
        <v>.030040720</v>
      </c>
      <c r="B389" t="s">
        <v>3601</v>
      </c>
      <c r="C389" t="s">
        <v>3602</v>
      </c>
      <c r="D389" s="164">
        <v>14200</v>
      </c>
      <c r="E389" s="164">
        <v>0</v>
      </c>
      <c r="F389" s="164">
        <v>0</v>
      </c>
    </row>
    <row r="390" spans="1:6" ht="15.75">
      <c r="A390" t="str">
        <f t="shared" si="6"/>
        <v>.030040800</v>
      </c>
      <c r="B390" t="s">
        <v>3604</v>
      </c>
      <c r="C390" t="s">
        <v>3605</v>
      </c>
      <c r="D390" s="164">
        <v>601100</v>
      </c>
      <c r="E390" s="164">
        <v>0</v>
      </c>
      <c r="F390" s="164">
        <v>6011</v>
      </c>
    </row>
    <row r="391" spans="1:6" ht="15.75">
      <c r="A391" t="str">
        <f t="shared" si="6"/>
        <v>.030040820</v>
      </c>
      <c r="B391" t="s">
        <v>3607</v>
      </c>
      <c r="C391" t="s">
        <v>3602</v>
      </c>
      <c r="D391" s="164">
        <v>14300</v>
      </c>
      <c r="E391" s="164">
        <v>0</v>
      </c>
      <c r="F391" s="164">
        <v>0</v>
      </c>
    </row>
    <row r="392" spans="1:6" ht="15.75">
      <c r="A392" t="str">
        <f t="shared" si="6"/>
        <v>.030040825</v>
      </c>
      <c r="B392" t="s">
        <v>3608</v>
      </c>
      <c r="C392" t="s">
        <v>3609</v>
      </c>
      <c r="D392" s="164">
        <v>365700</v>
      </c>
      <c r="E392" s="164">
        <v>0</v>
      </c>
      <c r="F392" s="164">
        <v>1829</v>
      </c>
    </row>
    <row r="393" spans="1:6" ht="15.75">
      <c r="A393" t="str">
        <f t="shared" si="6"/>
        <v>.030040850</v>
      </c>
      <c r="B393" t="s">
        <v>3611</v>
      </c>
      <c r="C393" t="s">
        <v>3609</v>
      </c>
      <c r="D393" s="164">
        <v>93600</v>
      </c>
      <c r="E393" s="164">
        <v>62400</v>
      </c>
      <c r="F393" s="164">
        <v>530</v>
      </c>
    </row>
    <row r="394" spans="1:6" ht="15.75">
      <c r="A394" t="str">
        <f t="shared" si="6"/>
        <v>.030050100</v>
      </c>
      <c r="B394" t="s">
        <v>3612</v>
      </c>
      <c r="C394" t="s">
        <v>3581</v>
      </c>
      <c r="D394" s="164">
        <v>1355200</v>
      </c>
      <c r="E394" s="164">
        <v>0</v>
      </c>
      <c r="F394" s="164">
        <v>13552</v>
      </c>
    </row>
    <row r="395" spans="1:6" ht="15.75">
      <c r="A395" t="str">
        <f t="shared" si="6"/>
        <v>.030050150</v>
      </c>
      <c r="B395" t="s">
        <v>3613</v>
      </c>
      <c r="C395" t="s">
        <v>3614</v>
      </c>
      <c r="D395" s="164">
        <v>378600</v>
      </c>
      <c r="E395" s="164">
        <v>0</v>
      </c>
      <c r="F395" s="164">
        <v>2732</v>
      </c>
    </row>
    <row r="396" spans="1:6" ht="15.75">
      <c r="A396" t="str">
        <f t="shared" si="6"/>
        <v>.030050200</v>
      </c>
      <c r="B396" t="s">
        <v>3615</v>
      </c>
      <c r="C396" t="s">
        <v>3594</v>
      </c>
      <c r="D396" s="164">
        <v>719200</v>
      </c>
      <c r="E396" s="164">
        <v>0</v>
      </c>
      <c r="F396" s="164">
        <v>7192</v>
      </c>
    </row>
    <row r="397" spans="1:6" ht="15.75">
      <c r="A397" t="str">
        <f t="shared" si="6"/>
        <v>.030050300</v>
      </c>
      <c r="B397" t="s">
        <v>3616</v>
      </c>
      <c r="C397" t="s">
        <v>3617</v>
      </c>
      <c r="D397" s="164">
        <v>682800</v>
      </c>
      <c r="E397" s="164">
        <v>0</v>
      </c>
      <c r="F397" s="164">
        <v>6828</v>
      </c>
    </row>
    <row r="398" spans="1:6" ht="15.75">
      <c r="A398" t="str">
        <f t="shared" si="6"/>
        <v>.030050325</v>
      </c>
      <c r="B398" t="s">
        <v>3619</v>
      </c>
      <c r="C398" t="s">
        <v>3620</v>
      </c>
      <c r="D398" s="164">
        <v>589900</v>
      </c>
      <c r="E398" s="164">
        <v>0</v>
      </c>
      <c r="F398" s="164">
        <v>4120</v>
      </c>
    </row>
    <row r="399" spans="1:6" ht="15.75">
      <c r="A399" t="str">
        <f t="shared" si="6"/>
        <v>.030050350</v>
      </c>
      <c r="B399" t="s">
        <v>3622</v>
      </c>
      <c r="C399" t="s">
        <v>3623</v>
      </c>
      <c r="D399" s="164">
        <v>210700</v>
      </c>
      <c r="E399" s="164">
        <v>148500</v>
      </c>
      <c r="F399" s="164">
        <v>1557</v>
      </c>
    </row>
    <row r="400" spans="1:6" ht="15.75">
      <c r="A400" t="str">
        <f t="shared" si="6"/>
        <v>.030050355</v>
      </c>
      <c r="B400" t="s">
        <v>3625</v>
      </c>
      <c r="C400" t="s">
        <v>3626</v>
      </c>
      <c r="D400" s="164">
        <v>135900</v>
      </c>
      <c r="E400" s="164">
        <v>0</v>
      </c>
      <c r="F400" s="164">
        <v>524</v>
      </c>
    </row>
    <row r="401" spans="1:6" ht="15.75">
      <c r="A401" t="str">
        <f t="shared" si="6"/>
        <v>.030050375</v>
      </c>
      <c r="B401" t="s">
        <v>3628</v>
      </c>
      <c r="C401" t="s">
        <v>3629</v>
      </c>
      <c r="D401" s="164">
        <v>655900</v>
      </c>
      <c r="E401" s="164">
        <v>0</v>
      </c>
      <c r="F401" s="164">
        <v>6559</v>
      </c>
    </row>
    <row r="402" spans="1:6" ht="15.75">
      <c r="A402" t="str">
        <f t="shared" si="6"/>
        <v>.030050400</v>
      </c>
      <c r="B402" t="s">
        <v>3631</v>
      </c>
      <c r="C402" t="s">
        <v>3632</v>
      </c>
      <c r="D402" s="164">
        <v>702900</v>
      </c>
      <c r="E402" s="164">
        <v>0</v>
      </c>
      <c r="F402" s="164">
        <v>3515</v>
      </c>
    </row>
    <row r="403" spans="1:6" ht="15.75">
      <c r="A403" t="str">
        <f t="shared" si="6"/>
        <v>.030050450</v>
      </c>
      <c r="B403" t="s">
        <v>3634</v>
      </c>
      <c r="C403" t="s">
        <v>3635</v>
      </c>
      <c r="D403" s="164">
        <v>628600</v>
      </c>
      <c r="E403" s="164">
        <v>0</v>
      </c>
      <c r="F403" s="164">
        <v>6286</v>
      </c>
    </row>
    <row r="404" spans="1:6" ht="15.75">
      <c r="A404" t="str">
        <f t="shared" si="6"/>
        <v>.030050500</v>
      </c>
      <c r="B404" t="s">
        <v>3637</v>
      </c>
      <c r="C404" t="s">
        <v>3638</v>
      </c>
      <c r="D404" s="164">
        <v>54500</v>
      </c>
      <c r="E404" s="164">
        <v>54500</v>
      </c>
      <c r="F404" s="164">
        <v>1090</v>
      </c>
    </row>
    <row r="405" spans="1:6" ht="15.75">
      <c r="A405" t="str">
        <f t="shared" si="6"/>
        <v>.030060100</v>
      </c>
      <c r="B405" t="s">
        <v>3640</v>
      </c>
      <c r="C405" t="s">
        <v>3641</v>
      </c>
      <c r="D405" s="164">
        <v>537400</v>
      </c>
      <c r="E405" s="164">
        <v>0</v>
      </c>
      <c r="F405" s="164">
        <v>2687</v>
      </c>
    </row>
    <row r="406" spans="1:6" ht="15.75">
      <c r="A406" t="str">
        <f t="shared" si="6"/>
        <v>.030060200</v>
      </c>
      <c r="B406" t="s">
        <v>3643</v>
      </c>
      <c r="C406" t="s">
        <v>3617</v>
      </c>
      <c r="D406" s="164">
        <v>605600</v>
      </c>
      <c r="E406" s="164">
        <v>0</v>
      </c>
      <c r="F406" s="164">
        <v>2925</v>
      </c>
    </row>
    <row r="407" spans="1:6" ht="15.75">
      <c r="A407" t="str">
        <f t="shared" si="6"/>
        <v>.030060300</v>
      </c>
      <c r="B407" t="s">
        <v>3644</v>
      </c>
      <c r="C407" t="s">
        <v>3645</v>
      </c>
      <c r="D407" s="164">
        <v>1929400</v>
      </c>
      <c r="E407" s="164">
        <v>0</v>
      </c>
      <c r="F407" s="164">
        <v>19294</v>
      </c>
    </row>
    <row r="408" spans="1:6" ht="15.75">
      <c r="A408" t="str">
        <f t="shared" si="6"/>
        <v>.030060400</v>
      </c>
      <c r="B408" t="s">
        <v>3646</v>
      </c>
      <c r="C408" t="s">
        <v>3647</v>
      </c>
      <c r="D408" s="164">
        <v>125000</v>
      </c>
      <c r="E408" s="164">
        <v>0</v>
      </c>
      <c r="F408" s="164">
        <v>0</v>
      </c>
    </row>
    <row r="409" spans="1:6" ht="15.75">
      <c r="A409" t="str">
        <f t="shared" si="6"/>
        <v>.030060500</v>
      </c>
      <c r="B409" t="s">
        <v>3650</v>
      </c>
      <c r="C409" t="s">
        <v>3651</v>
      </c>
      <c r="D409" s="164">
        <v>288800</v>
      </c>
      <c r="E409" s="164">
        <v>0</v>
      </c>
      <c r="F409" s="164">
        <v>1444</v>
      </c>
    </row>
    <row r="410" spans="1:6" ht="15.75">
      <c r="A410" t="str">
        <f t="shared" si="6"/>
        <v>.030060600</v>
      </c>
      <c r="B410" t="s">
        <v>3653</v>
      </c>
      <c r="C410" t="s">
        <v>3654</v>
      </c>
      <c r="D410" s="164">
        <v>218600</v>
      </c>
      <c r="E410" s="164">
        <v>189800</v>
      </c>
      <c r="F410" s="164">
        <v>1840</v>
      </c>
    </row>
    <row r="411" spans="1:6" ht="15.75">
      <c r="A411" t="str">
        <f t="shared" si="6"/>
        <v>.030060650</v>
      </c>
      <c r="B411" t="s">
        <v>3656</v>
      </c>
      <c r="C411" t="s">
        <v>3657</v>
      </c>
      <c r="D411" s="164">
        <v>51300</v>
      </c>
      <c r="E411" s="164">
        <v>0</v>
      </c>
      <c r="F411" s="164">
        <v>0</v>
      </c>
    </row>
    <row r="412" spans="1:6" ht="15.75">
      <c r="A412" t="str">
        <f t="shared" si="6"/>
        <v>.030060700</v>
      </c>
      <c r="B412" t="s">
        <v>3658</v>
      </c>
      <c r="C412" t="s">
        <v>3659</v>
      </c>
      <c r="D412" s="164">
        <v>34200</v>
      </c>
      <c r="E412" s="164">
        <v>0</v>
      </c>
      <c r="F412" s="164">
        <v>0</v>
      </c>
    </row>
    <row r="413" spans="1:6" ht="15.75">
      <c r="A413" t="str">
        <f t="shared" si="6"/>
        <v>.030060800</v>
      </c>
      <c r="B413" t="s">
        <v>3661</v>
      </c>
      <c r="C413" t="s">
        <v>3632</v>
      </c>
      <c r="D413" s="164">
        <v>641900</v>
      </c>
      <c r="E413" s="164">
        <v>0</v>
      </c>
      <c r="F413" s="164">
        <v>3210</v>
      </c>
    </row>
    <row r="414" spans="1:6" ht="15.75">
      <c r="A414" t="str">
        <f t="shared" si="6"/>
        <v>.030060825</v>
      </c>
      <c r="B414" t="s">
        <v>3662</v>
      </c>
      <c r="C414" t="s">
        <v>3663</v>
      </c>
      <c r="D414" s="164">
        <v>146500</v>
      </c>
      <c r="E414" s="164">
        <v>146500</v>
      </c>
      <c r="F414" s="164">
        <v>1224</v>
      </c>
    </row>
    <row r="415" spans="1:6" ht="15.75">
      <c r="A415" t="str">
        <f t="shared" si="6"/>
        <v>.030060850</v>
      </c>
      <c r="B415" t="s">
        <v>3665</v>
      </c>
      <c r="C415" t="s">
        <v>3635</v>
      </c>
      <c r="D415" s="164">
        <v>69800</v>
      </c>
      <c r="E415" s="164">
        <v>0</v>
      </c>
      <c r="F415" s="164">
        <v>334</v>
      </c>
    </row>
    <row r="416" spans="1:6" ht="15.75">
      <c r="A416" t="str">
        <f t="shared" si="6"/>
        <v>.030060900</v>
      </c>
      <c r="B416" t="s">
        <v>3666</v>
      </c>
      <c r="C416" t="s">
        <v>3647</v>
      </c>
      <c r="D416" s="164">
        <v>59100</v>
      </c>
      <c r="E416" s="164">
        <v>0</v>
      </c>
      <c r="F416" s="164">
        <v>0</v>
      </c>
    </row>
    <row r="417" spans="1:6" ht="15.75">
      <c r="A417" t="str">
        <f t="shared" si="6"/>
        <v>.030061000</v>
      </c>
      <c r="B417" t="s">
        <v>3667</v>
      </c>
      <c r="C417" t="s">
        <v>3647</v>
      </c>
      <c r="D417" s="164">
        <v>42600</v>
      </c>
      <c r="E417" s="164">
        <v>0</v>
      </c>
      <c r="F417" s="164">
        <v>0</v>
      </c>
    </row>
    <row r="418" spans="1:6" ht="15.75">
      <c r="A418" t="str">
        <f t="shared" si="6"/>
        <v>.030070050</v>
      </c>
      <c r="B418" t="s">
        <v>3668</v>
      </c>
      <c r="C418" t="s">
        <v>3632</v>
      </c>
      <c r="D418" s="164">
        <v>398000</v>
      </c>
      <c r="E418" s="164">
        <v>0</v>
      </c>
      <c r="F418" s="164">
        <v>1990</v>
      </c>
    </row>
    <row r="419" spans="1:6" ht="15.75">
      <c r="A419" t="str">
        <f t="shared" si="6"/>
        <v>.030070100</v>
      </c>
      <c r="B419" t="s">
        <v>3669</v>
      </c>
      <c r="C419" t="s">
        <v>3670</v>
      </c>
      <c r="D419" s="164">
        <v>615300</v>
      </c>
      <c r="E419" s="164">
        <v>0</v>
      </c>
      <c r="F419" s="164">
        <v>6153</v>
      </c>
    </row>
    <row r="420" spans="1:6" ht="15.75">
      <c r="A420" t="str">
        <f t="shared" si="6"/>
        <v>.030070200</v>
      </c>
      <c r="B420" t="s">
        <v>3673</v>
      </c>
      <c r="C420" t="s">
        <v>3674</v>
      </c>
      <c r="D420" s="164">
        <v>356000</v>
      </c>
      <c r="E420" s="164">
        <v>0</v>
      </c>
      <c r="F420" s="164">
        <v>2374</v>
      </c>
    </row>
    <row r="421" spans="1:6" ht="15.75">
      <c r="A421" t="str">
        <f t="shared" si="6"/>
        <v>.030070300</v>
      </c>
      <c r="B421" t="s">
        <v>3676</v>
      </c>
      <c r="C421" t="s">
        <v>3677</v>
      </c>
      <c r="D421" s="164">
        <v>115200</v>
      </c>
      <c r="E421" s="164">
        <v>115200</v>
      </c>
      <c r="F421" s="164">
        <v>883</v>
      </c>
    </row>
    <row r="422" spans="1:6" ht="15.75">
      <c r="A422" t="str">
        <f t="shared" si="6"/>
        <v>.030070400</v>
      </c>
      <c r="B422" t="s">
        <v>3679</v>
      </c>
      <c r="C422" t="s">
        <v>3680</v>
      </c>
      <c r="D422" s="164">
        <v>967700</v>
      </c>
      <c r="E422" s="164">
        <v>0</v>
      </c>
      <c r="F422" s="164">
        <v>4839</v>
      </c>
    </row>
    <row r="423" spans="1:6" ht="15.75">
      <c r="A423" t="str">
        <f t="shared" si="6"/>
        <v>.030070450</v>
      </c>
      <c r="B423" t="s">
        <v>3683</v>
      </c>
      <c r="C423" t="s">
        <v>3684</v>
      </c>
      <c r="D423" s="164">
        <v>278400</v>
      </c>
      <c r="E423" s="164">
        <v>105700</v>
      </c>
      <c r="F423" s="164">
        <v>1644</v>
      </c>
    </row>
    <row r="424" spans="1:6" ht="15.75">
      <c r="A424" t="str">
        <f t="shared" si="6"/>
        <v>.030070500</v>
      </c>
      <c r="B424" t="s">
        <v>3686</v>
      </c>
      <c r="C424" t="s">
        <v>3687</v>
      </c>
      <c r="D424" s="164">
        <v>164200</v>
      </c>
      <c r="E424" s="164">
        <v>0</v>
      </c>
      <c r="F424" s="164">
        <v>1642</v>
      </c>
    </row>
    <row r="425" spans="1:6" ht="15.75">
      <c r="A425" t="str">
        <f t="shared" si="6"/>
        <v>.030070550</v>
      </c>
      <c r="B425" t="s">
        <v>3690</v>
      </c>
      <c r="C425" t="s">
        <v>3691</v>
      </c>
      <c r="D425" s="164">
        <v>100</v>
      </c>
      <c r="E425" s="164">
        <v>100</v>
      </c>
      <c r="F425" s="164">
        <v>1</v>
      </c>
    </row>
    <row r="426" spans="1:6" ht="15.75">
      <c r="A426" t="str">
        <f t="shared" si="6"/>
        <v>.030070600</v>
      </c>
      <c r="B426" t="s">
        <v>3693</v>
      </c>
      <c r="C426" t="s">
        <v>3694</v>
      </c>
      <c r="D426" s="164">
        <v>134900</v>
      </c>
      <c r="E426" s="164">
        <v>134900</v>
      </c>
      <c r="F426" s="164">
        <v>1101</v>
      </c>
    </row>
    <row r="427" spans="1:6" ht="15.75">
      <c r="A427" t="str">
        <f t="shared" si="6"/>
        <v>.030070700</v>
      </c>
      <c r="B427" t="s">
        <v>3696</v>
      </c>
      <c r="C427" t="s">
        <v>3697</v>
      </c>
      <c r="D427" s="164">
        <v>9200</v>
      </c>
      <c r="E427" s="164">
        <v>9200</v>
      </c>
      <c r="F427" s="164">
        <v>92</v>
      </c>
    </row>
    <row r="428" spans="1:6" ht="15.75">
      <c r="A428" t="str">
        <f t="shared" si="6"/>
        <v>.030070800</v>
      </c>
      <c r="B428" t="s">
        <v>3699</v>
      </c>
      <c r="C428" t="s">
        <v>3700</v>
      </c>
      <c r="D428" s="164">
        <v>948200</v>
      </c>
      <c r="E428" s="164">
        <v>76100</v>
      </c>
      <c r="F428" s="164">
        <v>4768</v>
      </c>
    </row>
    <row r="429" spans="1:6" ht="15.75">
      <c r="A429" t="str">
        <f t="shared" si="6"/>
        <v>.030070900</v>
      </c>
      <c r="B429" t="s">
        <v>3702</v>
      </c>
      <c r="C429" t="s">
        <v>3703</v>
      </c>
      <c r="D429" s="164">
        <v>123400</v>
      </c>
      <c r="E429" s="164">
        <v>123400</v>
      </c>
      <c r="F429" s="164">
        <v>973</v>
      </c>
    </row>
    <row r="430" spans="1:6" ht="15.75">
      <c r="A430" t="str">
        <f t="shared" si="6"/>
        <v>.030071000</v>
      </c>
      <c r="B430" t="s">
        <v>3705</v>
      </c>
      <c r="C430" t="s">
        <v>3706</v>
      </c>
      <c r="D430" s="164">
        <v>66900</v>
      </c>
      <c r="E430" s="164">
        <v>66900</v>
      </c>
      <c r="F430" s="164">
        <v>401</v>
      </c>
    </row>
    <row r="431" spans="1:6" ht="15.75">
      <c r="A431" t="str">
        <f t="shared" si="6"/>
        <v>.030071100</v>
      </c>
      <c r="B431" t="s">
        <v>3708</v>
      </c>
      <c r="C431" t="s">
        <v>3680</v>
      </c>
      <c r="D431" s="164">
        <v>404900</v>
      </c>
      <c r="E431" s="164">
        <v>0</v>
      </c>
      <c r="F431" s="164">
        <v>2025</v>
      </c>
    </row>
    <row r="432" spans="1:6" ht="15.75">
      <c r="A432" t="str">
        <f t="shared" si="6"/>
        <v>.030071200</v>
      </c>
      <c r="B432" t="s">
        <v>3709</v>
      </c>
      <c r="C432" t="s">
        <v>3710</v>
      </c>
      <c r="D432" s="164">
        <v>200</v>
      </c>
      <c r="E432" s="164">
        <v>0</v>
      </c>
      <c r="F432" s="164">
        <v>0</v>
      </c>
    </row>
    <row r="433" spans="1:6" ht="15.75">
      <c r="A433" t="str">
        <f t="shared" si="6"/>
        <v>.030071300</v>
      </c>
      <c r="B433" t="s">
        <v>3712</v>
      </c>
      <c r="C433" t="s">
        <v>3713</v>
      </c>
      <c r="D433" s="164">
        <v>94500</v>
      </c>
      <c r="E433" s="164">
        <v>94500</v>
      </c>
      <c r="F433" s="164">
        <v>658</v>
      </c>
    </row>
    <row r="434" spans="1:6" ht="15.75">
      <c r="A434" t="str">
        <f t="shared" si="6"/>
        <v>.030071400</v>
      </c>
      <c r="B434" t="s">
        <v>3715</v>
      </c>
      <c r="C434" t="s">
        <v>3716</v>
      </c>
      <c r="D434" s="164">
        <v>86700</v>
      </c>
      <c r="E434" s="164">
        <v>86700</v>
      </c>
      <c r="F434" s="164">
        <v>573</v>
      </c>
    </row>
    <row r="435" spans="1:6" ht="15.75">
      <c r="A435" t="str">
        <f t="shared" si="6"/>
        <v>.030071500</v>
      </c>
      <c r="B435" t="s">
        <v>3718</v>
      </c>
      <c r="C435" t="s">
        <v>3719</v>
      </c>
      <c r="D435" s="164">
        <v>42800</v>
      </c>
      <c r="E435" s="164">
        <v>42800</v>
      </c>
      <c r="F435" s="164">
        <v>257</v>
      </c>
    </row>
    <row r="436" spans="1:6" ht="15.75">
      <c r="A436" t="str">
        <f t="shared" si="6"/>
        <v>.030071600</v>
      </c>
      <c r="B436" t="s">
        <v>3721</v>
      </c>
      <c r="C436" t="s">
        <v>2672</v>
      </c>
      <c r="D436" s="164">
        <v>1700</v>
      </c>
      <c r="E436" s="164">
        <v>1700</v>
      </c>
      <c r="F436" s="164">
        <v>17</v>
      </c>
    </row>
    <row r="437" spans="1:6" ht="15.75">
      <c r="A437" t="str">
        <f t="shared" si="6"/>
        <v>.030071650</v>
      </c>
      <c r="B437" t="s">
        <v>3722</v>
      </c>
      <c r="C437" t="s">
        <v>3723</v>
      </c>
      <c r="D437" s="164">
        <v>200</v>
      </c>
      <c r="E437" s="164">
        <v>200</v>
      </c>
      <c r="F437" s="164">
        <v>2</v>
      </c>
    </row>
    <row r="438" spans="1:6" ht="15.75">
      <c r="A438" t="str">
        <f t="shared" si="6"/>
        <v>.030071800</v>
      </c>
      <c r="B438" t="s">
        <v>3725</v>
      </c>
      <c r="C438" t="s">
        <v>3710</v>
      </c>
      <c r="D438" s="164">
        <v>500</v>
      </c>
      <c r="E438" s="164">
        <v>0</v>
      </c>
      <c r="F438" s="164">
        <v>0</v>
      </c>
    </row>
    <row r="439" spans="1:6" ht="15.75">
      <c r="A439" t="str">
        <f t="shared" si="6"/>
        <v>.030071900</v>
      </c>
      <c r="B439" t="s">
        <v>3726</v>
      </c>
      <c r="C439" t="s">
        <v>3727</v>
      </c>
      <c r="D439" s="164">
        <v>83100</v>
      </c>
      <c r="E439" s="164">
        <v>83100</v>
      </c>
      <c r="F439" s="164">
        <v>534</v>
      </c>
    </row>
    <row r="440" spans="1:6" ht="15.75">
      <c r="A440" t="str">
        <f t="shared" si="6"/>
        <v>.030072000</v>
      </c>
      <c r="B440" t="s">
        <v>3729</v>
      </c>
      <c r="C440" t="s">
        <v>3697</v>
      </c>
      <c r="D440" s="164">
        <v>79300</v>
      </c>
      <c r="E440" s="164">
        <v>79300</v>
      </c>
      <c r="F440" s="164">
        <v>501</v>
      </c>
    </row>
    <row r="441" spans="1:6" ht="15.75">
      <c r="A441" t="str">
        <f t="shared" si="6"/>
        <v>.030072100</v>
      </c>
      <c r="B441" t="s">
        <v>3730</v>
      </c>
      <c r="C441" t="s">
        <v>3731</v>
      </c>
      <c r="D441" s="164">
        <v>91100</v>
      </c>
      <c r="E441" s="164">
        <v>91100</v>
      </c>
      <c r="F441" s="164">
        <v>622</v>
      </c>
    </row>
    <row r="442" spans="1:6" ht="15.75">
      <c r="A442" t="str">
        <f t="shared" si="6"/>
        <v>.030072200</v>
      </c>
      <c r="B442" t="s">
        <v>3733</v>
      </c>
      <c r="C442" t="s">
        <v>3731</v>
      </c>
      <c r="D442" s="164">
        <v>2000</v>
      </c>
      <c r="E442" s="164">
        <v>2000</v>
      </c>
      <c r="F442" s="164">
        <v>20</v>
      </c>
    </row>
    <row r="443" spans="1:6" ht="15.75">
      <c r="A443" t="str">
        <f t="shared" si="6"/>
        <v>.030072300</v>
      </c>
      <c r="B443" t="s">
        <v>3734</v>
      </c>
      <c r="C443" t="s">
        <v>3735</v>
      </c>
      <c r="D443" s="164">
        <v>97800</v>
      </c>
      <c r="E443" s="164">
        <v>94000</v>
      </c>
      <c r="F443" s="164">
        <v>652</v>
      </c>
    </row>
    <row r="444" spans="1:6" ht="15.75">
      <c r="A444" t="str">
        <f t="shared" si="6"/>
        <v>.030072400</v>
      </c>
      <c r="B444" t="s">
        <v>3738</v>
      </c>
      <c r="C444" t="s">
        <v>3739</v>
      </c>
      <c r="D444" s="164">
        <v>46900</v>
      </c>
      <c r="E444" s="164">
        <v>46900</v>
      </c>
      <c r="F444" s="164">
        <v>469</v>
      </c>
    </row>
    <row r="445" spans="1:6" ht="15.75">
      <c r="A445" t="str">
        <f t="shared" si="6"/>
        <v>.030072500</v>
      </c>
      <c r="B445" t="s">
        <v>3741</v>
      </c>
      <c r="C445" t="s">
        <v>3742</v>
      </c>
      <c r="D445" s="164">
        <v>68900</v>
      </c>
      <c r="E445" s="164">
        <v>68900</v>
      </c>
      <c r="F445" s="164">
        <v>413</v>
      </c>
    </row>
    <row r="446" spans="1:6" ht="15.75">
      <c r="A446" t="str">
        <f t="shared" si="6"/>
        <v>.030072600</v>
      </c>
      <c r="B446" t="s">
        <v>3744</v>
      </c>
      <c r="C446" t="s">
        <v>3745</v>
      </c>
      <c r="D446" s="164">
        <v>40600</v>
      </c>
      <c r="E446" s="164">
        <v>40600</v>
      </c>
      <c r="F446" s="164">
        <v>406</v>
      </c>
    </row>
    <row r="447" spans="1:6" ht="15.75">
      <c r="A447" t="str">
        <f t="shared" si="6"/>
        <v>.030072700</v>
      </c>
      <c r="B447" t="s">
        <v>3746</v>
      </c>
      <c r="C447" t="s">
        <v>3747</v>
      </c>
      <c r="D447" s="164">
        <v>600</v>
      </c>
      <c r="E447" s="164">
        <v>600</v>
      </c>
      <c r="F447" s="164">
        <v>4</v>
      </c>
    </row>
    <row r="448" spans="1:6" ht="15.75">
      <c r="A448" t="str">
        <f t="shared" si="6"/>
        <v>.030072800</v>
      </c>
      <c r="B448" t="s">
        <v>3749</v>
      </c>
      <c r="C448" t="s">
        <v>3750</v>
      </c>
      <c r="D448" s="164">
        <v>83900</v>
      </c>
      <c r="E448" s="164">
        <v>83900</v>
      </c>
      <c r="F448" s="164">
        <v>839</v>
      </c>
    </row>
    <row r="449" spans="1:6" ht="15.75">
      <c r="A449" t="str">
        <f t="shared" si="6"/>
        <v>.030072900</v>
      </c>
      <c r="B449" t="s">
        <v>3753</v>
      </c>
      <c r="C449" t="s">
        <v>3754</v>
      </c>
      <c r="D449" s="164">
        <v>59300</v>
      </c>
      <c r="E449" s="164">
        <v>59300</v>
      </c>
      <c r="F449" s="164">
        <v>890</v>
      </c>
    </row>
    <row r="450" spans="1:6" ht="15.75">
      <c r="A450" t="str">
        <f t="shared" si="6"/>
        <v>.030072950</v>
      </c>
      <c r="B450" t="s">
        <v>3756</v>
      </c>
      <c r="C450" t="s">
        <v>3757</v>
      </c>
      <c r="D450" s="164">
        <v>600</v>
      </c>
      <c r="E450" s="164">
        <v>600</v>
      </c>
      <c r="F450" s="164">
        <v>8</v>
      </c>
    </row>
    <row r="451" spans="1:6" ht="15.75">
      <c r="A451" t="str">
        <f t="shared" si="6"/>
        <v>.030073000</v>
      </c>
      <c r="B451" t="s">
        <v>3760</v>
      </c>
      <c r="C451" t="s">
        <v>3761</v>
      </c>
      <c r="D451" s="164">
        <v>3300</v>
      </c>
      <c r="E451" s="164">
        <v>3300</v>
      </c>
      <c r="F451" s="164">
        <v>33</v>
      </c>
    </row>
    <row r="452" spans="1:6" ht="15.75">
      <c r="A452" t="str">
        <f aca="true" t="shared" si="7" ref="A452:A515">CONCATENATE(".",B452)</f>
        <v>.030073100</v>
      </c>
      <c r="B452" t="s">
        <v>3763</v>
      </c>
      <c r="C452" t="s">
        <v>3747</v>
      </c>
      <c r="D452" s="164">
        <v>54100</v>
      </c>
      <c r="E452" s="164">
        <v>54100</v>
      </c>
      <c r="F452" s="164">
        <v>325</v>
      </c>
    </row>
    <row r="453" spans="1:6" ht="15.75">
      <c r="A453" t="str">
        <f t="shared" si="7"/>
        <v>.030073200</v>
      </c>
      <c r="B453" t="s">
        <v>3764</v>
      </c>
      <c r="C453" t="s">
        <v>3765</v>
      </c>
      <c r="D453" s="164">
        <v>51600</v>
      </c>
      <c r="E453" s="164">
        <v>51600</v>
      </c>
      <c r="F453" s="164">
        <v>516</v>
      </c>
    </row>
    <row r="454" spans="1:6" ht="15.75">
      <c r="A454" t="str">
        <f t="shared" si="7"/>
        <v>.030073300</v>
      </c>
      <c r="B454" t="s">
        <v>3767</v>
      </c>
      <c r="C454" t="s">
        <v>3768</v>
      </c>
      <c r="D454" s="164">
        <v>2100</v>
      </c>
      <c r="E454" s="164">
        <v>2100</v>
      </c>
      <c r="F454" s="164">
        <v>32</v>
      </c>
    </row>
    <row r="455" spans="1:6" ht="15.75">
      <c r="A455" t="str">
        <f t="shared" si="7"/>
        <v>.030073400</v>
      </c>
      <c r="B455" t="s">
        <v>3770</v>
      </c>
      <c r="C455" t="s">
        <v>3771</v>
      </c>
      <c r="D455" s="164">
        <v>41600</v>
      </c>
      <c r="E455" s="164">
        <v>41600</v>
      </c>
      <c r="F455" s="164">
        <v>250</v>
      </c>
    </row>
    <row r="456" spans="1:6" ht="15.75">
      <c r="A456" t="str">
        <f t="shared" si="7"/>
        <v>.030073500</v>
      </c>
      <c r="B456" t="s">
        <v>3773</v>
      </c>
      <c r="C456" t="s">
        <v>3774</v>
      </c>
      <c r="D456" s="164">
        <v>33700</v>
      </c>
      <c r="E456" s="164">
        <v>33700</v>
      </c>
      <c r="F456" s="164">
        <v>202</v>
      </c>
    </row>
    <row r="457" spans="1:6" ht="15.75">
      <c r="A457" t="str">
        <f t="shared" si="7"/>
        <v>.030073600</v>
      </c>
      <c r="B457" t="s">
        <v>3776</v>
      </c>
      <c r="C457" t="s">
        <v>3777</v>
      </c>
      <c r="D457" s="164">
        <v>20100</v>
      </c>
      <c r="E457" s="164">
        <v>20100</v>
      </c>
      <c r="F457" s="164">
        <v>121</v>
      </c>
    </row>
    <row r="458" spans="1:6" ht="15.75">
      <c r="A458" t="str">
        <f t="shared" si="7"/>
        <v>.030073800</v>
      </c>
      <c r="B458" t="s">
        <v>3780</v>
      </c>
      <c r="C458" t="s">
        <v>3781</v>
      </c>
      <c r="D458" s="164">
        <v>17900</v>
      </c>
      <c r="E458" s="164">
        <v>17900</v>
      </c>
      <c r="F458" s="164">
        <v>179</v>
      </c>
    </row>
    <row r="459" spans="1:6" ht="15.75">
      <c r="A459" t="str">
        <f t="shared" si="7"/>
        <v>.030073900</v>
      </c>
      <c r="B459" t="s">
        <v>3783</v>
      </c>
      <c r="C459" t="s">
        <v>3784</v>
      </c>
      <c r="D459" s="164">
        <v>700</v>
      </c>
      <c r="E459" s="164">
        <v>700</v>
      </c>
      <c r="F459" s="164">
        <v>4</v>
      </c>
    </row>
    <row r="460" spans="1:6" ht="15.75">
      <c r="A460" t="str">
        <f t="shared" si="7"/>
        <v>.030074000</v>
      </c>
      <c r="B460" t="s">
        <v>3786</v>
      </c>
      <c r="C460" t="s">
        <v>3787</v>
      </c>
      <c r="D460" s="164">
        <v>54000</v>
      </c>
      <c r="E460" s="164">
        <v>54000</v>
      </c>
      <c r="F460" s="164">
        <v>324</v>
      </c>
    </row>
    <row r="461" spans="1:6" ht="15.75">
      <c r="A461" t="str">
        <f t="shared" si="7"/>
        <v>.030074100</v>
      </c>
      <c r="B461" t="s">
        <v>3789</v>
      </c>
      <c r="C461" t="s">
        <v>3787</v>
      </c>
      <c r="D461" s="164">
        <v>200</v>
      </c>
      <c r="E461" s="164">
        <v>200</v>
      </c>
      <c r="F461" s="164">
        <v>1</v>
      </c>
    </row>
    <row r="462" spans="1:6" ht="15.75">
      <c r="A462" t="str">
        <f t="shared" si="7"/>
        <v>.030074200</v>
      </c>
      <c r="B462" t="s">
        <v>3790</v>
      </c>
      <c r="C462" t="s">
        <v>3791</v>
      </c>
      <c r="D462" s="164">
        <v>4100</v>
      </c>
      <c r="E462" s="164">
        <v>4100</v>
      </c>
      <c r="F462" s="164">
        <v>62</v>
      </c>
    </row>
    <row r="463" spans="1:6" ht="15.75">
      <c r="A463" t="str">
        <f t="shared" si="7"/>
        <v>.030074300</v>
      </c>
      <c r="B463" t="s">
        <v>3793</v>
      </c>
      <c r="C463" t="s">
        <v>3727</v>
      </c>
      <c r="D463" s="164">
        <v>700</v>
      </c>
      <c r="E463" s="164">
        <v>700</v>
      </c>
      <c r="F463" s="164">
        <v>7</v>
      </c>
    </row>
    <row r="464" spans="1:6" ht="15.75">
      <c r="A464" t="str">
        <f t="shared" si="7"/>
        <v>.030074400</v>
      </c>
      <c r="B464" t="s">
        <v>3794</v>
      </c>
      <c r="C464" t="s">
        <v>3795</v>
      </c>
      <c r="D464" s="164">
        <v>7700</v>
      </c>
      <c r="E464" s="164">
        <v>7700</v>
      </c>
      <c r="F464" s="164">
        <v>46</v>
      </c>
    </row>
    <row r="465" spans="1:6" ht="15.75">
      <c r="A465" t="str">
        <f t="shared" si="7"/>
        <v>.030074500</v>
      </c>
      <c r="B465" t="s">
        <v>3797</v>
      </c>
      <c r="C465" t="s">
        <v>3798</v>
      </c>
      <c r="D465" s="164">
        <v>5500</v>
      </c>
      <c r="E465" s="164">
        <v>0</v>
      </c>
      <c r="F465" s="164">
        <v>0</v>
      </c>
    </row>
    <row r="466" spans="1:6" ht="15.75">
      <c r="A466" t="str">
        <f t="shared" si="7"/>
        <v>.030080100</v>
      </c>
      <c r="B466" t="s">
        <v>3801</v>
      </c>
      <c r="C466" t="s">
        <v>3617</v>
      </c>
      <c r="D466" s="164">
        <v>1541800</v>
      </c>
      <c r="E466" s="164">
        <v>152900</v>
      </c>
      <c r="F466" s="164">
        <v>8227</v>
      </c>
    </row>
    <row r="467" spans="1:6" ht="15.75">
      <c r="A467" t="str">
        <f t="shared" si="7"/>
        <v>.030080200</v>
      </c>
      <c r="B467" t="s">
        <v>3802</v>
      </c>
      <c r="C467" t="s">
        <v>3803</v>
      </c>
      <c r="D467" s="164">
        <v>713900</v>
      </c>
      <c r="E467" s="164">
        <v>0</v>
      </c>
      <c r="F467" s="164">
        <v>7139</v>
      </c>
    </row>
    <row r="468" spans="1:6" ht="15.75">
      <c r="A468" t="str">
        <f t="shared" si="7"/>
        <v>.030080250</v>
      </c>
      <c r="B468" t="s">
        <v>3805</v>
      </c>
      <c r="C468" t="s">
        <v>3620</v>
      </c>
      <c r="D468" s="164">
        <v>954300</v>
      </c>
      <c r="E468" s="164">
        <v>100900</v>
      </c>
      <c r="F468" s="164">
        <v>4717</v>
      </c>
    </row>
    <row r="469" spans="1:6" ht="15.75">
      <c r="A469" t="str">
        <f t="shared" si="7"/>
        <v>.030080300</v>
      </c>
      <c r="B469" t="s">
        <v>3806</v>
      </c>
      <c r="C469" t="s">
        <v>3807</v>
      </c>
      <c r="D469" s="164">
        <v>491800</v>
      </c>
      <c r="E469" s="164">
        <v>0</v>
      </c>
      <c r="F469" s="164">
        <v>2459</v>
      </c>
    </row>
    <row r="470" spans="1:6" ht="15.75">
      <c r="A470" t="str">
        <f t="shared" si="7"/>
        <v>.030080315</v>
      </c>
      <c r="B470" t="s">
        <v>3809</v>
      </c>
      <c r="C470" t="s">
        <v>3810</v>
      </c>
      <c r="D470" s="164">
        <v>531400</v>
      </c>
      <c r="E470" s="164">
        <v>0</v>
      </c>
      <c r="F470" s="164">
        <v>2657</v>
      </c>
    </row>
    <row r="471" spans="1:6" ht="15.75">
      <c r="A471" t="str">
        <f t="shared" si="7"/>
        <v>.030080325</v>
      </c>
      <c r="B471" t="s">
        <v>3812</v>
      </c>
      <c r="C471" t="s">
        <v>3670</v>
      </c>
      <c r="D471" s="164">
        <v>309000</v>
      </c>
      <c r="E471" s="164">
        <v>0</v>
      </c>
      <c r="F471" s="164">
        <v>3090</v>
      </c>
    </row>
    <row r="472" spans="1:6" ht="15.75">
      <c r="A472" t="str">
        <f t="shared" si="7"/>
        <v>.030080350</v>
      </c>
      <c r="B472" t="s">
        <v>3813</v>
      </c>
      <c r="C472" t="s">
        <v>3807</v>
      </c>
      <c r="D472" s="164">
        <v>214000</v>
      </c>
      <c r="E472" s="164">
        <v>129100</v>
      </c>
      <c r="F472" s="164">
        <v>1460</v>
      </c>
    </row>
    <row r="473" spans="1:6" ht="15.75">
      <c r="A473" t="str">
        <f t="shared" si="7"/>
        <v>.030080400</v>
      </c>
      <c r="B473" t="s">
        <v>3814</v>
      </c>
      <c r="C473" t="s">
        <v>3815</v>
      </c>
      <c r="D473" s="164">
        <v>687300</v>
      </c>
      <c r="E473" s="164">
        <v>82100</v>
      </c>
      <c r="F473" s="164">
        <v>3789</v>
      </c>
    </row>
    <row r="474" spans="1:6" ht="15.75">
      <c r="A474" t="str">
        <f t="shared" si="7"/>
        <v>.030080600</v>
      </c>
      <c r="B474" t="s">
        <v>3818</v>
      </c>
      <c r="C474" t="s">
        <v>3617</v>
      </c>
      <c r="D474" s="164">
        <v>568600</v>
      </c>
      <c r="E474" s="164">
        <v>0</v>
      </c>
      <c r="F474" s="164">
        <v>5686</v>
      </c>
    </row>
    <row r="475" spans="1:6" ht="15.75">
      <c r="A475" t="str">
        <f t="shared" si="7"/>
        <v>.030090100</v>
      </c>
      <c r="B475" t="s">
        <v>3819</v>
      </c>
      <c r="C475" t="s">
        <v>3820</v>
      </c>
      <c r="D475" s="164">
        <v>120900</v>
      </c>
      <c r="E475" s="164">
        <v>120900</v>
      </c>
      <c r="F475" s="164">
        <v>945</v>
      </c>
    </row>
    <row r="476" spans="1:6" ht="15.75">
      <c r="A476" t="str">
        <f t="shared" si="7"/>
        <v>.030090200</v>
      </c>
      <c r="B476" t="s">
        <v>3822</v>
      </c>
      <c r="C476" t="s">
        <v>3823</v>
      </c>
      <c r="D476" s="164">
        <v>1161000</v>
      </c>
      <c r="E476" s="164">
        <v>0</v>
      </c>
      <c r="F476" s="164">
        <v>9805</v>
      </c>
    </row>
    <row r="477" spans="1:6" ht="15.75">
      <c r="A477" t="str">
        <f t="shared" si="7"/>
        <v>.030090250</v>
      </c>
      <c r="B477" t="s">
        <v>3826</v>
      </c>
      <c r="C477" t="s">
        <v>3827</v>
      </c>
      <c r="D477" s="164">
        <v>90600</v>
      </c>
      <c r="E477" s="164">
        <v>0</v>
      </c>
      <c r="F477" s="164">
        <v>0</v>
      </c>
    </row>
    <row r="478" spans="1:6" ht="15.75">
      <c r="A478" t="str">
        <f t="shared" si="7"/>
        <v>.030090300</v>
      </c>
      <c r="B478" t="s">
        <v>3830</v>
      </c>
      <c r="C478" t="s">
        <v>3591</v>
      </c>
      <c r="D478" s="164">
        <v>924300</v>
      </c>
      <c r="E478" s="164">
        <v>0</v>
      </c>
      <c r="F478" s="164">
        <v>4622</v>
      </c>
    </row>
    <row r="479" spans="1:6" ht="15.75">
      <c r="A479" t="str">
        <f t="shared" si="7"/>
        <v>.030090350</v>
      </c>
      <c r="B479" t="s">
        <v>3831</v>
      </c>
      <c r="C479" t="s">
        <v>3591</v>
      </c>
      <c r="D479" s="164">
        <v>310100</v>
      </c>
      <c r="E479" s="164">
        <v>190100</v>
      </c>
      <c r="F479" s="164">
        <v>2179</v>
      </c>
    </row>
    <row r="480" spans="1:6" ht="15.75">
      <c r="A480" t="str">
        <f t="shared" si="7"/>
        <v>.030090400</v>
      </c>
      <c r="B480" t="s">
        <v>3832</v>
      </c>
      <c r="C480" t="s">
        <v>3833</v>
      </c>
      <c r="D480" s="164">
        <v>979300</v>
      </c>
      <c r="E480" s="164">
        <v>0</v>
      </c>
      <c r="F480" s="164">
        <v>9793</v>
      </c>
    </row>
    <row r="481" spans="1:6" ht="15.75">
      <c r="A481" t="str">
        <f t="shared" si="7"/>
        <v>.030090500</v>
      </c>
      <c r="B481" t="s">
        <v>3835</v>
      </c>
      <c r="C481" t="s">
        <v>3581</v>
      </c>
      <c r="D481" s="164">
        <v>1246300</v>
      </c>
      <c r="E481" s="164">
        <v>0</v>
      </c>
      <c r="F481" s="164">
        <v>12463</v>
      </c>
    </row>
    <row r="482" spans="1:6" ht="15.75">
      <c r="A482" t="str">
        <f t="shared" si="7"/>
        <v>.030090550</v>
      </c>
      <c r="B482" t="s">
        <v>3836</v>
      </c>
      <c r="C482" t="s">
        <v>3837</v>
      </c>
      <c r="D482" s="164">
        <v>104400</v>
      </c>
      <c r="E482" s="164">
        <v>101700</v>
      </c>
      <c r="F482" s="164">
        <v>736</v>
      </c>
    </row>
    <row r="483" spans="1:6" ht="15.75">
      <c r="A483" t="str">
        <f t="shared" si="7"/>
        <v>.030090600</v>
      </c>
      <c r="B483" t="s">
        <v>3839</v>
      </c>
      <c r="C483" t="s">
        <v>3840</v>
      </c>
      <c r="D483" s="164">
        <v>458000</v>
      </c>
      <c r="E483" s="164">
        <v>0</v>
      </c>
      <c r="F483" s="164">
        <v>0</v>
      </c>
    </row>
    <row r="484" spans="1:6" ht="15.75">
      <c r="A484" t="str">
        <f t="shared" si="7"/>
        <v>.030090700</v>
      </c>
      <c r="B484" t="s">
        <v>3842</v>
      </c>
      <c r="C484" t="s">
        <v>3620</v>
      </c>
      <c r="D484" s="164">
        <v>616600</v>
      </c>
      <c r="E484" s="164">
        <v>0</v>
      </c>
      <c r="F484" s="164">
        <v>3083</v>
      </c>
    </row>
    <row r="485" spans="1:6" ht="15.75">
      <c r="A485" t="str">
        <f t="shared" si="7"/>
        <v>.030100100</v>
      </c>
      <c r="B485" t="s">
        <v>3843</v>
      </c>
      <c r="C485" t="s">
        <v>3844</v>
      </c>
      <c r="D485" s="164">
        <v>993600</v>
      </c>
      <c r="E485" s="164">
        <v>0</v>
      </c>
      <c r="F485" s="164">
        <v>4968</v>
      </c>
    </row>
    <row r="486" spans="1:6" ht="15.75">
      <c r="A486" t="str">
        <f t="shared" si="7"/>
        <v>.030100200</v>
      </c>
      <c r="B486" t="s">
        <v>3846</v>
      </c>
      <c r="C486" t="s">
        <v>3847</v>
      </c>
      <c r="D486" s="164">
        <v>168000</v>
      </c>
      <c r="E486" s="164">
        <v>124300</v>
      </c>
      <c r="F486" s="164">
        <v>1201</v>
      </c>
    </row>
    <row r="487" spans="1:6" ht="15.75">
      <c r="A487" t="str">
        <f t="shared" si="7"/>
        <v>.030100300</v>
      </c>
      <c r="B487" t="s">
        <v>3849</v>
      </c>
      <c r="C487" t="s">
        <v>3577</v>
      </c>
      <c r="D487" s="164">
        <v>1203600</v>
      </c>
      <c r="E487" s="164">
        <v>0</v>
      </c>
      <c r="F487" s="164">
        <v>6018</v>
      </c>
    </row>
    <row r="488" spans="1:6" ht="15.75">
      <c r="A488" t="str">
        <f t="shared" si="7"/>
        <v>.030100350</v>
      </c>
      <c r="B488" t="s">
        <v>3850</v>
      </c>
      <c r="C488" t="s">
        <v>3581</v>
      </c>
      <c r="D488" s="164">
        <v>364400</v>
      </c>
      <c r="E488" s="164">
        <v>0</v>
      </c>
      <c r="F488" s="164">
        <v>3644</v>
      </c>
    </row>
    <row r="489" spans="1:6" ht="15.75">
      <c r="A489" t="str">
        <f t="shared" si="7"/>
        <v>.030100400</v>
      </c>
      <c r="B489" t="s">
        <v>3851</v>
      </c>
      <c r="C489" t="s">
        <v>3852</v>
      </c>
      <c r="D489" s="164">
        <v>762100</v>
      </c>
      <c r="E489" s="164">
        <v>42100</v>
      </c>
      <c r="F489" s="164">
        <v>3853</v>
      </c>
    </row>
    <row r="490" spans="1:6" ht="15.75">
      <c r="A490" t="str">
        <f t="shared" si="7"/>
        <v>.030100500</v>
      </c>
      <c r="B490" t="s">
        <v>3855</v>
      </c>
      <c r="C490" t="s">
        <v>3635</v>
      </c>
      <c r="D490" s="164">
        <v>660100</v>
      </c>
      <c r="E490" s="164">
        <v>0</v>
      </c>
      <c r="F490" s="164">
        <v>3301</v>
      </c>
    </row>
    <row r="491" spans="1:6" ht="15.75">
      <c r="A491" t="str">
        <f t="shared" si="7"/>
        <v>.030100600</v>
      </c>
      <c r="B491" t="s">
        <v>3856</v>
      </c>
      <c r="C491" t="s">
        <v>3857</v>
      </c>
      <c r="D491" s="164">
        <v>727100</v>
      </c>
      <c r="E491" s="164">
        <v>0</v>
      </c>
      <c r="F491" s="164">
        <v>7271</v>
      </c>
    </row>
    <row r="492" spans="1:6" ht="15.75">
      <c r="A492" t="str">
        <f t="shared" si="7"/>
        <v>.030100700</v>
      </c>
      <c r="B492" t="s">
        <v>3858</v>
      </c>
      <c r="C492" t="s">
        <v>3859</v>
      </c>
      <c r="D492" s="164">
        <v>673000</v>
      </c>
      <c r="E492" s="164">
        <v>0</v>
      </c>
      <c r="F492" s="164">
        <v>5048</v>
      </c>
    </row>
    <row r="493" spans="1:6" ht="15.75">
      <c r="A493" t="str">
        <f t="shared" si="7"/>
        <v>.030100800</v>
      </c>
      <c r="B493" t="s">
        <v>3862</v>
      </c>
      <c r="C493" t="s">
        <v>3863</v>
      </c>
      <c r="D493" s="164">
        <v>1693000</v>
      </c>
      <c r="E493" s="164">
        <v>0</v>
      </c>
      <c r="F493" s="164">
        <v>8465</v>
      </c>
    </row>
    <row r="494" spans="1:6" ht="15.75">
      <c r="A494" t="str">
        <f t="shared" si="7"/>
        <v>.030110100</v>
      </c>
      <c r="B494" t="s">
        <v>3866</v>
      </c>
      <c r="C494" t="s">
        <v>3867</v>
      </c>
      <c r="D494" s="164">
        <v>154500</v>
      </c>
      <c r="E494" s="164">
        <v>0</v>
      </c>
      <c r="F494" s="164">
        <v>1545</v>
      </c>
    </row>
    <row r="495" spans="1:6" ht="15.75">
      <c r="A495" t="str">
        <f t="shared" si="7"/>
        <v>.030110150</v>
      </c>
      <c r="B495" t="s">
        <v>3869</v>
      </c>
      <c r="C495" t="s">
        <v>3870</v>
      </c>
      <c r="D495" s="164">
        <v>66400</v>
      </c>
      <c r="E495" s="164">
        <v>66400</v>
      </c>
      <c r="F495" s="164">
        <v>664</v>
      </c>
    </row>
    <row r="496" spans="1:6" ht="15.75">
      <c r="A496" t="str">
        <f t="shared" si="7"/>
        <v>.030110175</v>
      </c>
      <c r="B496" t="s">
        <v>3872</v>
      </c>
      <c r="C496" t="s">
        <v>3873</v>
      </c>
      <c r="D496" s="164">
        <v>85400</v>
      </c>
      <c r="E496" s="164">
        <v>0</v>
      </c>
      <c r="F496" s="164">
        <v>854</v>
      </c>
    </row>
    <row r="497" spans="1:6" ht="15.75">
      <c r="A497" t="str">
        <f t="shared" si="7"/>
        <v>.030110200</v>
      </c>
      <c r="B497" t="s">
        <v>3875</v>
      </c>
      <c r="C497" t="s">
        <v>3876</v>
      </c>
      <c r="D497" s="164">
        <v>609400</v>
      </c>
      <c r="E497" s="164">
        <v>0</v>
      </c>
      <c r="F497" s="164">
        <v>3047</v>
      </c>
    </row>
    <row r="498" spans="1:6" ht="15.75">
      <c r="A498" t="str">
        <f t="shared" si="7"/>
        <v>.030110250</v>
      </c>
      <c r="B498" t="s">
        <v>3878</v>
      </c>
      <c r="C498" t="s">
        <v>3879</v>
      </c>
      <c r="D498" s="164">
        <v>640500</v>
      </c>
      <c r="E498" s="164">
        <v>0</v>
      </c>
      <c r="F498" s="164">
        <v>3203</v>
      </c>
    </row>
    <row r="499" spans="1:6" ht="15.75">
      <c r="A499" t="str">
        <f t="shared" si="7"/>
        <v>.030110260</v>
      </c>
      <c r="B499" t="s">
        <v>3881</v>
      </c>
      <c r="C499" t="s">
        <v>3882</v>
      </c>
      <c r="D499" s="164">
        <v>233200</v>
      </c>
      <c r="E499" s="164">
        <v>136400</v>
      </c>
      <c r="F499" s="164">
        <v>1598</v>
      </c>
    </row>
    <row r="500" spans="1:6" ht="15.75">
      <c r="A500" t="str">
        <f t="shared" si="7"/>
        <v>.030110275</v>
      </c>
      <c r="B500" t="s">
        <v>3884</v>
      </c>
      <c r="C500" t="s">
        <v>3885</v>
      </c>
      <c r="D500" s="164">
        <v>1282100</v>
      </c>
      <c r="E500" s="164">
        <v>0</v>
      </c>
      <c r="F500" s="164">
        <v>6411</v>
      </c>
    </row>
    <row r="501" spans="1:6" ht="15.75">
      <c r="A501" t="str">
        <f t="shared" si="7"/>
        <v>.030110280</v>
      </c>
      <c r="B501" t="s">
        <v>3887</v>
      </c>
      <c r="C501" t="s">
        <v>3888</v>
      </c>
      <c r="D501" s="164">
        <v>58600</v>
      </c>
      <c r="E501" s="164">
        <v>0</v>
      </c>
      <c r="F501" s="164">
        <v>293</v>
      </c>
    </row>
    <row r="502" spans="1:6" ht="15.75">
      <c r="A502" t="str">
        <f t="shared" si="7"/>
        <v>.030110300</v>
      </c>
      <c r="B502" t="s">
        <v>3890</v>
      </c>
      <c r="C502" t="s">
        <v>3891</v>
      </c>
      <c r="D502" s="164">
        <v>2139200</v>
      </c>
      <c r="E502" s="164">
        <v>0</v>
      </c>
      <c r="F502" s="164">
        <v>19393</v>
      </c>
    </row>
    <row r="503" spans="1:6" ht="15.75">
      <c r="A503" t="str">
        <f t="shared" si="7"/>
        <v>.030120100</v>
      </c>
      <c r="B503" t="s">
        <v>3893</v>
      </c>
      <c r="C503" t="s">
        <v>3894</v>
      </c>
      <c r="D503" s="164">
        <v>620800</v>
      </c>
      <c r="E503" s="164">
        <v>0</v>
      </c>
      <c r="F503" s="164">
        <v>6208</v>
      </c>
    </row>
    <row r="504" spans="1:6" ht="15.75">
      <c r="A504" t="str">
        <f t="shared" si="7"/>
        <v>.030120150</v>
      </c>
      <c r="B504" t="s">
        <v>3896</v>
      </c>
      <c r="C504" t="s">
        <v>3897</v>
      </c>
      <c r="D504" s="164">
        <v>731100</v>
      </c>
      <c r="E504" s="164">
        <v>0</v>
      </c>
      <c r="F504" s="164">
        <v>7311</v>
      </c>
    </row>
    <row r="505" spans="1:6" ht="15.75">
      <c r="A505" t="str">
        <f t="shared" si="7"/>
        <v>.030120200</v>
      </c>
      <c r="B505" t="s">
        <v>3900</v>
      </c>
      <c r="C505" t="s">
        <v>3901</v>
      </c>
      <c r="D505" s="164">
        <v>1441900</v>
      </c>
      <c r="E505" s="164">
        <v>0</v>
      </c>
      <c r="F505" s="164">
        <v>14419</v>
      </c>
    </row>
    <row r="506" spans="1:6" ht="15.75">
      <c r="A506" t="str">
        <f t="shared" si="7"/>
        <v>.030120300</v>
      </c>
      <c r="B506" t="s">
        <v>3904</v>
      </c>
      <c r="C506" t="s">
        <v>3905</v>
      </c>
      <c r="D506" s="164">
        <v>2443200</v>
      </c>
      <c r="E506" s="164">
        <v>0</v>
      </c>
      <c r="F506" s="164">
        <v>24432</v>
      </c>
    </row>
    <row r="507" spans="1:6" ht="15.75">
      <c r="A507" t="str">
        <f t="shared" si="7"/>
        <v>.030130100</v>
      </c>
      <c r="B507" t="s">
        <v>3907</v>
      </c>
      <c r="C507" t="s">
        <v>3908</v>
      </c>
      <c r="D507" s="164">
        <v>332000</v>
      </c>
      <c r="E507" s="164">
        <v>0</v>
      </c>
      <c r="F507" s="164">
        <v>1660</v>
      </c>
    </row>
    <row r="508" spans="1:6" ht="15.75">
      <c r="A508" t="str">
        <f t="shared" si="7"/>
        <v>.030130125</v>
      </c>
      <c r="B508" t="s">
        <v>3910</v>
      </c>
      <c r="C508" t="s">
        <v>3911</v>
      </c>
      <c r="D508" s="164">
        <v>332000</v>
      </c>
      <c r="E508" s="164">
        <v>0</v>
      </c>
      <c r="F508" s="164">
        <v>2232</v>
      </c>
    </row>
    <row r="509" spans="1:6" ht="15.75">
      <c r="A509" t="str">
        <f t="shared" si="7"/>
        <v>.030130150</v>
      </c>
      <c r="B509" t="s">
        <v>3913</v>
      </c>
      <c r="C509" t="s">
        <v>3914</v>
      </c>
      <c r="D509" s="164">
        <v>107200</v>
      </c>
      <c r="E509" s="164">
        <v>107200</v>
      </c>
      <c r="F509" s="164">
        <v>1072</v>
      </c>
    </row>
    <row r="510" spans="1:6" ht="15.75">
      <c r="A510" t="str">
        <f t="shared" si="7"/>
        <v>.030130175</v>
      </c>
      <c r="B510" t="s">
        <v>3916</v>
      </c>
      <c r="C510" t="s">
        <v>3917</v>
      </c>
      <c r="D510" s="164">
        <v>658100</v>
      </c>
      <c r="E510" s="164">
        <v>0</v>
      </c>
      <c r="F510" s="164">
        <v>6581</v>
      </c>
    </row>
    <row r="511" spans="1:6" ht="15.75">
      <c r="A511" t="str">
        <f t="shared" si="7"/>
        <v>.030130200</v>
      </c>
      <c r="B511" t="s">
        <v>3919</v>
      </c>
      <c r="C511" t="s">
        <v>3908</v>
      </c>
      <c r="D511" s="164">
        <v>318200</v>
      </c>
      <c r="E511" s="164">
        <v>0</v>
      </c>
      <c r="F511" s="164">
        <v>1591</v>
      </c>
    </row>
    <row r="512" spans="1:6" ht="15.75">
      <c r="A512" t="str">
        <f t="shared" si="7"/>
        <v>.030130250</v>
      </c>
      <c r="B512" t="s">
        <v>3920</v>
      </c>
      <c r="C512" t="s">
        <v>3911</v>
      </c>
      <c r="D512" s="164">
        <v>319200</v>
      </c>
      <c r="E512" s="164">
        <v>0</v>
      </c>
      <c r="F512" s="164">
        <v>1596</v>
      </c>
    </row>
    <row r="513" spans="1:6" ht="15.75">
      <c r="A513" t="str">
        <f t="shared" si="7"/>
        <v>.030130300</v>
      </c>
      <c r="B513" t="s">
        <v>3921</v>
      </c>
      <c r="C513" t="s">
        <v>3922</v>
      </c>
      <c r="D513" s="164">
        <v>637100</v>
      </c>
      <c r="E513" s="164">
        <v>0</v>
      </c>
      <c r="F513" s="164">
        <v>6371</v>
      </c>
    </row>
    <row r="514" spans="1:6" ht="15.75">
      <c r="A514" t="str">
        <f t="shared" si="7"/>
        <v>.030130350</v>
      </c>
      <c r="B514" t="s">
        <v>3925</v>
      </c>
      <c r="C514" t="s">
        <v>3926</v>
      </c>
      <c r="D514" s="164">
        <v>364400</v>
      </c>
      <c r="E514" s="164">
        <v>0</v>
      </c>
      <c r="F514" s="164">
        <v>3094</v>
      </c>
    </row>
    <row r="515" spans="1:6" ht="15.75">
      <c r="A515" t="str">
        <f t="shared" si="7"/>
        <v>.030130400</v>
      </c>
      <c r="B515" t="s">
        <v>3928</v>
      </c>
      <c r="C515" t="s">
        <v>3929</v>
      </c>
      <c r="D515" s="164">
        <v>466900</v>
      </c>
      <c r="E515" s="164">
        <v>0</v>
      </c>
      <c r="F515" s="164">
        <v>4669</v>
      </c>
    </row>
    <row r="516" spans="1:6" ht="15.75">
      <c r="A516" t="str">
        <f aca="true" t="shared" si="8" ref="A516:A579">CONCATENATE(".",B516)</f>
        <v>.030130425</v>
      </c>
      <c r="B516" t="s">
        <v>3931</v>
      </c>
      <c r="C516" t="s">
        <v>3932</v>
      </c>
      <c r="D516" s="164">
        <v>119000</v>
      </c>
      <c r="E516" s="164">
        <v>119000</v>
      </c>
      <c r="F516" s="164">
        <v>925</v>
      </c>
    </row>
    <row r="517" spans="1:6" ht="15.75">
      <c r="A517" t="str">
        <f t="shared" si="8"/>
        <v>.030130450</v>
      </c>
      <c r="B517" t="s">
        <v>3934</v>
      </c>
      <c r="C517" t="s">
        <v>3897</v>
      </c>
      <c r="D517" s="164">
        <v>800500</v>
      </c>
      <c r="E517" s="164">
        <v>0</v>
      </c>
      <c r="F517" s="164">
        <v>8005</v>
      </c>
    </row>
    <row r="518" spans="1:6" ht="15.75">
      <c r="A518" t="str">
        <f t="shared" si="8"/>
        <v>.030130500</v>
      </c>
      <c r="B518" t="s">
        <v>3935</v>
      </c>
      <c r="C518" t="s">
        <v>3765</v>
      </c>
      <c r="D518" s="164">
        <v>1300700</v>
      </c>
      <c r="E518" s="164">
        <v>0</v>
      </c>
      <c r="F518" s="164">
        <v>9240</v>
      </c>
    </row>
    <row r="519" spans="1:6" ht="15.75">
      <c r="A519" t="str">
        <f t="shared" si="8"/>
        <v>.030130550</v>
      </c>
      <c r="B519" t="s">
        <v>3936</v>
      </c>
      <c r="C519" t="s">
        <v>3911</v>
      </c>
      <c r="D519" s="164">
        <v>454300</v>
      </c>
      <c r="E519" s="164">
        <v>137100</v>
      </c>
      <c r="F519" s="164">
        <v>2460</v>
      </c>
    </row>
    <row r="520" spans="1:6" ht="15.75">
      <c r="A520" t="str">
        <f t="shared" si="8"/>
        <v>.030140100</v>
      </c>
      <c r="B520" t="s">
        <v>3937</v>
      </c>
      <c r="C520" t="s">
        <v>3938</v>
      </c>
      <c r="D520" s="164">
        <v>1387300</v>
      </c>
      <c r="E520" s="164">
        <v>0</v>
      </c>
      <c r="F520" s="164">
        <v>13873</v>
      </c>
    </row>
    <row r="521" spans="1:6" ht="15.75">
      <c r="A521" t="str">
        <f t="shared" si="8"/>
        <v>.030140200</v>
      </c>
      <c r="B521" t="s">
        <v>3940</v>
      </c>
      <c r="C521" t="s">
        <v>3908</v>
      </c>
      <c r="D521" s="164">
        <v>238400</v>
      </c>
      <c r="E521" s="164">
        <v>228400</v>
      </c>
      <c r="F521" s="164">
        <v>2167</v>
      </c>
    </row>
    <row r="522" spans="1:6" ht="15.75">
      <c r="A522" t="str">
        <f t="shared" si="8"/>
        <v>.030140250</v>
      </c>
      <c r="B522" t="s">
        <v>3941</v>
      </c>
      <c r="C522" t="s">
        <v>3942</v>
      </c>
      <c r="D522" s="164">
        <v>155200</v>
      </c>
      <c r="E522" s="164">
        <v>0</v>
      </c>
      <c r="F522" s="164">
        <v>1402</v>
      </c>
    </row>
    <row r="523" spans="1:6" ht="15.75">
      <c r="A523" t="str">
        <f t="shared" si="8"/>
        <v>.030140300</v>
      </c>
      <c r="B523" t="s">
        <v>3944</v>
      </c>
      <c r="C523" t="s">
        <v>3917</v>
      </c>
      <c r="D523" s="164">
        <v>1634800</v>
      </c>
      <c r="E523" s="164">
        <v>144200</v>
      </c>
      <c r="F523" s="164">
        <v>8652</v>
      </c>
    </row>
    <row r="524" spans="1:6" ht="15.75">
      <c r="A524" t="str">
        <f t="shared" si="8"/>
        <v>.030140400</v>
      </c>
      <c r="B524" t="s">
        <v>3945</v>
      </c>
      <c r="C524" t="s">
        <v>3946</v>
      </c>
      <c r="D524" s="164">
        <v>1415500</v>
      </c>
      <c r="E524" s="164">
        <v>73500</v>
      </c>
      <c r="F524" s="164">
        <v>13861</v>
      </c>
    </row>
    <row r="525" spans="1:6" ht="15.75">
      <c r="A525" t="str">
        <f t="shared" si="8"/>
        <v>.030140425</v>
      </c>
      <c r="B525" t="s">
        <v>3949</v>
      </c>
      <c r="C525" t="s">
        <v>3537</v>
      </c>
      <c r="D525" s="164">
        <v>237600</v>
      </c>
      <c r="E525" s="164">
        <v>0</v>
      </c>
      <c r="F525" s="164">
        <v>1355</v>
      </c>
    </row>
    <row r="526" spans="1:6" ht="15.75">
      <c r="A526" t="str">
        <f t="shared" si="8"/>
        <v>.030140500</v>
      </c>
      <c r="B526" t="s">
        <v>3950</v>
      </c>
      <c r="C526" t="s">
        <v>3888</v>
      </c>
      <c r="D526" s="164">
        <v>176700</v>
      </c>
      <c r="E526" s="164">
        <v>74600</v>
      </c>
      <c r="F526" s="164">
        <v>959</v>
      </c>
    </row>
    <row r="527" spans="1:6" ht="15.75">
      <c r="A527" t="str">
        <f t="shared" si="8"/>
        <v>.030150100</v>
      </c>
      <c r="B527" t="s">
        <v>3951</v>
      </c>
      <c r="C527" t="s">
        <v>3952</v>
      </c>
      <c r="D527" s="164">
        <v>37500</v>
      </c>
      <c r="E527" s="164">
        <v>37500</v>
      </c>
      <c r="F527" s="164">
        <v>375</v>
      </c>
    </row>
    <row r="528" spans="1:6" ht="15.75">
      <c r="A528" t="str">
        <f t="shared" si="8"/>
        <v>.030150150</v>
      </c>
      <c r="B528" t="s">
        <v>3954</v>
      </c>
      <c r="C528" t="s">
        <v>3581</v>
      </c>
      <c r="D528" s="164">
        <v>623500</v>
      </c>
      <c r="E528" s="164">
        <v>0</v>
      </c>
      <c r="F528" s="164">
        <v>6235</v>
      </c>
    </row>
    <row r="529" spans="1:6" ht="15.75">
      <c r="A529" t="str">
        <f t="shared" si="8"/>
        <v>.030150200</v>
      </c>
      <c r="B529" t="s">
        <v>3955</v>
      </c>
      <c r="C529" t="s">
        <v>3956</v>
      </c>
      <c r="D529" s="164">
        <v>597700</v>
      </c>
      <c r="E529" s="164">
        <v>0</v>
      </c>
      <c r="F529" s="164">
        <v>2989</v>
      </c>
    </row>
    <row r="530" spans="1:6" ht="15.75">
      <c r="A530" t="str">
        <f t="shared" si="8"/>
        <v>.030150250</v>
      </c>
      <c r="B530" t="s">
        <v>3958</v>
      </c>
      <c r="C530" t="s">
        <v>3959</v>
      </c>
      <c r="D530" s="164">
        <v>210400</v>
      </c>
      <c r="E530" s="164">
        <v>0</v>
      </c>
      <c r="F530" s="164">
        <v>1142</v>
      </c>
    </row>
    <row r="531" spans="1:6" ht="15.75">
      <c r="A531" t="str">
        <f t="shared" si="8"/>
        <v>.030150300</v>
      </c>
      <c r="B531" t="s">
        <v>3961</v>
      </c>
      <c r="C531" t="s">
        <v>3962</v>
      </c>
      <c r="D531" s="164">
        <v>639700</v>
      </c>
      <c r="E531" s="164">
        <v>0</v>
      </c>
      <c r="F531" s="164">
        <v>3199</v>
      </c>
    </row>
    <row r="532" spans="1:6" ht="15.75">
      <c r="A532" t="str">
        <f t="shared" si="8"/>
        <v>.030150400</v>
      </c>
      <c r="B532" t="s">
        <v>3964</v>
      </c>
      <c r="C532" t="s">
        <v>3852</v>
      </c>
      <c r="D532" s="164">
        <v>681300</v>
      </c>
      <c r="E532" s="164">
        <v>0</v>
      </c>
      <c r="F532" s="164">
        <v>6813</v>
      </c>
    </row>
    <row r="533" spans="1:6" ht="15.75">
      <c r="A533" t="str">
        <f t="shared" si="8"/>
        <v>.030150450</v>
      </c>
      <c r="B533" t="s">
        <v>3965</v>
      </c>
      <c r="C533" t="s">
        <v>3966</v>
      </c>
      <c r="D533" s="164">
        <v>73000</v>
      </c>
      <c r="E533" s="164">
        <v>73000</v>
      </c>
      <c r="F533" s="164">
        <v>438</v>
      </c>
    </row>
    <row r="534" spans="1:6" ht="15.75">
      <c r="A534" t="str">
        <f t="shared" si="8"/>
        <v>.030150500</v>
      </c>
      <c r="B534" t="s">
        <v>3968</v>
      </c>
      <c r="C534" t="s">
        <v>3969</v>
      </c>
      <c r="D534" s="164">
        <v>675300</v>
      </c>
      <c r="E534" s="164">
        <v>0</v>
      </c>
      <c r="F534" s="164">
        <v>3377</v>
      </c>
    </row>
    <row r="535" spans="1:6" ht="15.75">
      <c r="A535" t="str">
        <f t="shared" si="8"/>
        <v>.030150600</v>
      </c>
      <c r="B535" t="s">
        <v>3971</v>
      </c>
      <c r="C535" t="s">
        <v>3765</v>
      </c>
      <c r="D535" s="164">
        <v>1075000</v>
      </c>
      <c r="E535" s="164">
        <v>0</v>
      </c>
      <c r="F535" s="164">
        <v>5375</v>
      </c>
    </row>
    <row r="536" spans="1:6" ht="15.75">
      <c r="A536" t="str">
        <f t="shared" si="8"/>
        <v>.030150700</v>
      </c>
      <c r="B536" t="s">
        <v>3972</v>
      </c>
      <c r="C536" t="s">
        <v>3952</v>
      </c>
      <c r="D536" s="164">
        <v>189400</v>
      </c>
      <c r="E536" s="164">
        <v>0</v>
      </c>
      <c r="F536" s="164">
        <v>947</v>
      </c>
    </row>
    <row r="537" spans="1:6" ht="15.75">
      <c r="A537" t="str">
        <f t="shared" si="8"/>
        <v>.030150725</v>
      </c>
      <c r="B537" t="s">
        <v>3973</v>
      </c>
      <c r="C537" t="s">
        <v>3897</v>
      </c>
      <c r="D537" s="164">
        <v>388400</v>
      </c>
      <c r="E537" s="164">
        <v>0</v>
      </c>
      <c r="F537" s="164">
        <v>3884</v>
      </c>
    </row>
    <row r="538" spans="1:6" ht="15.75">
      <c r="A538" t="str">
        <f t="shared" si="8"/>
        <v>.030150800</v>
      </c>
      <c r="B538" t="s">
        <v>3974</v>
      </c>
      <c r="C538" t="s">
        <v>3952</v>
      </c>
      <c r="D538" s="164">
        <v>171500</v>
      </c>
      <c r="E538" s="164">
        <v>117700</v>
      </c>
      <c r="F538" s="164">
        <v>1180</v>
      </c>
    </row>
    <row r="539" spans="1:6" ht="15.75">
      <c r="A539" t="str">
        <f t="shared" si="8"/>
        <v>.030150900</v>
      </c>
      <c r="B539" t="s">
        <v>3975</v>
      </c>
      <c r="C539" t="s">
        <v>3852</v>
      </c>
      <c r="D539" s="164">
        <v>351300</v>
      </c>
      <c r="E539" s="164">
        <v>0</v>
      </c>
      <c r="F539" s="164">
        <v>3513</v>
      </c>
    </row>
    <row r="540" spans="1:6" ht="15.75">
      <c r="A540" t="str">
        <f t="shared" si="8"/>
        <v>.030151000</v>
      </c>
      <c r="B540" t="s">
        <v>3976</v>
      </c>
      <c r="C540" t="s">
        <v>3977</v>
      </c>
      <c r="D540" s="164">
        <v>185700</v>
      </c>
      <c r="E540" s="164">
        <v>0</v>
      </c>
      <c r="F540" s="164">
        <v>0</v>
      </c>
    </row>
    <row r="541" spans="1:6" ht="15.75">
      <c r="A541" t="str">
        <f t="shared" si="8"/>
        <v>.030160100</v>
      </c>
      <c r="B541" t="s">
        <v>3978</v>
      </c>
      <c r="C541" t="s">
        <v>3979</v>
      </c>
      <c r="D541" s="164">
        <v>326700</v>
      </c>
      <c r="E541" s="164">
        <v>0</v>
      </c>
      <c r="F541" s="164">
        <v>1634</v>
      </c>
    </row>
    <row r="542" spans="1:6" ht="15.75">
      <c r="A542" t="str">
        <f t="shared" si="8"/>
        <v>.030160200</v>
      </c>
      <c r="B542" t="s">
        <v>3981</v>
      </c>
      <c r="C542" t="s">
        <v>3979</v>
      </c>
      <c r="D542" s="164">
        <v>364500</v>
      </c>
      <c r="E542" s="164">
        <v>64400</v>
      </c>
      <c r="F542" s="164">
        <v>1887</v>
      </c>
    </row>
    <row r="543" spans="1:6" ht="15.75">
      <c r="A543" t="str">
        <f t="shared" si="8"/>
        <v>.030160300</v>
      </c>
      <c r="B543" t="s">
        <v>3982</v>
      </c>
      <c r="C543" t="s">
        <v>3823</v>
      </c>
      <c r="D543" s="164">
        <v>1329100</v>
      </c>
      <c r="E543" s="164">
        <v>96400</v>
      </c>
      <c r="F543" s="164">
        <v>6842</v>
      </c>
    </row>
    <row r="544" spans="1:6" ht="15.75">
      <c r="A544" t="str">
        <f t="shared" si="8"/>
        <v>.030160400</v>
      </c>
      <c r="B544" t="s">
        <v>3983</v>
      </c>
      <c r="C544" t="s">
        <v>3844</v>
      </c>
      <c r="D544" s="164">
        <v>177000</v>
      </c>
      <c r="E544" s="164">
        <v>0</v>
      </c>
      <c r="F544" s="164">
        <v>1010</v>
      </c>
    </row>
    <row r="545" spans="1:6" ht="15.75">
      <c r="A545" t="str">
        <f t="shared" si="8"/>
        <v>.030160500</v>
      </c>
      <c r="B545" t="s">
        <v>3984</v>
      </c>
      <c r="C545" t="s">
        <v>3823</v>
      </c>
      <c r="D545" s="164">
        <v>306200</v>
      </c>
      <c r="E545" s="164">
        <v>0</v>
      </c>
      <c r="F545" s="164">
        <v>1531</v>
      </c>
    </row>
    <row r="546" spans="1:6" ht="15.75">
      <c r="A546" t="str">
        <f t="shared" si="8"/>
        <v>.030160600</v>
      </c>
      <c r="B546" t="s">
        <v>3985</v>
      </c>
      <c r="C546" t="s">
        <v>3986</v>
      </c>
      <c r="D546" s="164">
        <v>570100</v>
      </c>
      <c r="E546" s="164">
        <v>0</v>
      </c>
      <c r="F546" s="164">
        <v>5701</v>
      </c>
    </row>
    <row r="547" spans="1:6" ht="15.75">
      <c r="A547" t="str">
        <f t="shared" si="8"/>
        <v>.030160700</v>
      </c>
      <c r="B547" t="s">
        <v>3988</v>
      </c>
      <c r="C547" t="s">
        <v>3989</v>
      </c>
      <c r="D547" s="164">
        <v>1379400</v>
      </c>
      <c r="E547" s="164">
        <v>0</v>
      </c>
      <c r="F547" s="164">
        <v>8075</v>
      </c>
    </row>
    <row r="548" spans="1:6" ht="15.75">
      <c r="A548" t="str">
        <f t="shared" si="8"/>
        <v>.030160800</v>
      </c>
      <c r="B548" t="s">
        <v>3991</v>
      </c>
      <c r="C548" t="s">
        <v>3680</v>
      </c>
      <c r="D548" s="164">
        <v>296900</v>
      </c>
      <c r="E548" s="164">
        <v>0</v>
      </c>
      <c r="F548" s="164">
        <v>1485</v>
      </c>
    </row>
    <row r="549" spans="1:6" ht="15.75">
      <c r="A549" t="str">
        <f t="shared" si="8"/>
        <v>.030160900</v>
      </c>
      <c r="B549" t="s">
        <v>3992</v>
      </c>
      <c r="C549" t="s">
        <v>3844</v>
      </c>
      <c r="D549" s="164">
        <v>543300</v>
      </c>
      <c r="E549" s="164">
        <v>0</v>
      </c>
      <c r="F549" s="164">
        <v>5433</v>
      </c>
    </row>
    <row r="550" spans="1:6" ht="15.75">
      <c r="A550" t="str">
        <f t="shared" si="8"/>
        <v>.030170100</v>
      </c>
      <c r="B550" t="s">
        <v>3993</v>
      </c>
      <c r="C550" t="s">
        <v>3833</v>
      </c>
      <c r="D550" s="164">
        <v>713700</v>
      </c>
      <c r="E550" s="164">
        <v>0</v>
      </c>
      <c r="F550" s="164">
        <v>7137</v>
      </c>
    </row>
    <row r="551" spans="1:6" ht="15.75">
      <c r="A551" t="str">
        <f t="shared" si="8"/>
        <v>.030170200</v>
      </c>
      <c r="B551" t="s">
        <v>3994</v>
      </c>
      <c r="C551" t="s">
        <v>3833</v>
      </c>
      <c r="D551" s="164">
        <v>732100</v>
      </c>
      <c r="E551" s="164">
        <v>36200</v>
      </c>
      <c r="F551" s="164">
        <v>7321</v>
      </c>
    </row>
    <row r="552" spans="1:6" ht="15.75">
      <c r="A552" t="str">
        <f t="shared" si="8"/>
        <v>.030170250</v>
      </c>
      <c r="B552" t="s">
        <v>3995</v>
      </c>
      <c r="C552" t="s">
        <v>3996</v>
      </c>
      <c r="D552" s="164">
        <v>690100</v>
      </c>
      <c r="E552" s="164">
        <v>0</v>
      </c>
      <c r="F552" s="164">
        <v>6901</v>
      </c>
    </row>
    <row r="553" spans="1:6" ht="15.75">
      <c r="A553" t="str">
        <f t="shared" si="8"/>
        <v>.030170300</v>
      </c>
      <c r="B553" t="s">
        <v>3998</v>
      </c>
      <c r="C553" t="s">
        <v>3833</v>
      </c>
      <c r="D553" s="164">
        <v>346000</v>
      </c>
      <c r="E553" s="164">
        <v>0</v>
      </c>
      <c r="F553" s="164">
        <v>3460</v>
      </c>
    </row>
    <row r="554" spans="1:6" ht="15.75">
      <c r="A554" t="str">
        <f t="shared" si="8"/>
        <v>.030170400</v>
      </c>
      <c r="B554" t="s">
        <v>3999</v>
      </c>
      <c r="C554" t="s">
        <v>4000</v>
      </c>
      <c r="D554" s="164">
        <v>358100</v>
      </c>
      <c r="E554" s="164">
        <v>0</v>
      </c>
      <c r="F554" s="164">
        <v>3581</v>
      </c>
    </row>
    <row r="555" spans="1:6" ht="15.75">
      <c r="A555" t="str">
        <f t="shared" si="8"/>
        <v>.030170500</v>
      </c>
      <c r="B555" t="s">
        <v>4003</v>
      </c>
      <c r="C555" t="s">
        <v>4004</v>
      </c>
      <c r="D555" s="164">
        <v>672800</v>
      </c>
      <c r="E555" s="164">
        <v>0</v>
      </c>
      <c r="F555" s="164">
        <v>6728</v>
      </c>
    </row>
    <row r="556" spans="1:6" ht="15.75">
      <c r="A556" t="str">
        <f t="shared" si="8"/>
        <v>.030170550</v>
      </c>
      <c r="B556" t="s">
        <v>4007</v>
      </c>
      <c r="C556" t="s">
        <v>4008</v>
      </c>
      <c r="D556" s="164">
        <v>684900</v>
      </c>
      <c r="E556" s="164">
        <v>0</v>
      </c>
      <c r="F556" s="164">
        <v>3425</v>
      </c>
    </row>
    <row r="557" spans="1:6" ht="15.75">
      <c r="A557" t="str">
        <f t="shared" si="8"/>
        <v>.030170600</v>
      </c>
      <c r="B557" t="s">
        <v>4010</v>
      </c>
      <c r="C557" t="s">
        <v>3996</v>
      </c>
      <c r="D557" s="164">
        <v>671000</v>
      </c>
      <c r="E557" s="164">
        <v>0</v>
      </c>
      <c r="F557" s="164">
        <v>6710</v>
      </c>
    </row>
    <row r="558" spans="1:6" ht="15.75">
      <c r="A558" t="str">
        <f t="shared" si="8"/>
        <v>.030170650</v>
      </c>
      <c r="B558" t="s">
        <v>4011</v>
      </c>
      <c r="C558" t="s">
        <v>3996</v>
      </c>
      <c r="D558" s="164">
        <v>705700</v>
      </c>
      <c r="E558" s="164">
        <v>0</v>
      </c>
      <c r="F558" s="164">
        <v>7057</v>
      </c>
    </row>
    <row r="559" spans="1:6" ht="15.75">
      <c r="A559" t="str">
        <f t="shared" si="8"/>
        <v>.030180100</v>
      </c>
      <c r="B559" t="s">
        <v>4012</v>
      </c>
      <c r="C559" t="s">
        <v>4013</v>
      </c>
      <c r="D559" s="164">
        <v>5200</v>
      </c>
      <c r="E559" s="164">
        <v>0</v>
      </c>
      <c r="F559" s="164">
        <v>26</v>
      </c>
    </row>
    <row r="560" spans="1:6" ht="15.75">
      <c r="A560" t="str">
        <f t="shared" si="8"/>
        <v>.030180200</v>
      </c>
      <c r="B560" t="s">
        <v>4016</v>
      </c>
      <c r="C560" t="s">
        <v>4017</v>
      </c>
      <c r="D560" s="164">
        <v>5000</v>
      </c>
      <c r="E560" s="164">
        <v>0</v>
      </c>
      <c r="F560" s="164">
        <v>50</v>
      </c>
    </row>
    <row r="561" spans="1:6" ht="15.75">
      <c r="A561" t="str">
        <f t="shared" si="8"/>
        <v>.030180250</v>
      </c>
      <c r="B561" t="s">
        <v>4019</v>
      </c>
      <c r="C561" t="s">
        <v>4020</v>
      </c>
      <c r="D561" s="164">
        <v>9200</v>
      </c>
      <c r="E561" s="164">
        <v>0</v>
      </c>
      <c r="F561" s="164">
        <v>92</v>
      </c>
    </row>
    <row r="562" spans="1:6" ht="15.75">
      <c r="A562" t="str">
        <f t="shared" si="8"/>
        <v>.030180300</v>
      </c>
      <c r="B562" t="s">
        <v>4022</v>
      </c>
      <c r="C562" t="s">
        <v>4023</v>
      </c>
      <c r="D562" s="164">
        <v>437600</v>
      </c>
      <c r="E562" s="164">
        <v>0</v>
      </c>
      <c r="F562" s="164">
        <v>2188</v>
      </c>
    </row>
    <row r="563" spans="1:6" ht="15.75">
      <c r="A563" t="str">
        <f t="shared" si="8"/>
        <v>.030180350</v>
      </c>
      <c r="B563" t="s">
        <v>4025</v>
      </c>
      <c r="C563" t="s">
        <v>4026</v>
      </c>
      <c r="D563" s="164">
        <v>208800</v>
      </c>
      <c r="E563" s="164">
        <v>119700</v>
      </c>
      <c r="F563" s="164">
        <v>1378</v>
      </c>
    </row>
    <row r="564" spans="1:6" ht="15.75">
      <c r="A564" t="str">
        <f t="shared" si="8"/>
        <v>.030180375</v>
      </c>
      <c r="B564" t="s">
        <v>4028</v>
      </c>
      <c r="C564" t="s">
        <v>4029</v>
      </c>
      <c r="D564" s="164">
        <v>169600</v>
      </c>
      <c r="E564" s="164">
        <v>0</v>
      </c>
      <c r="F564" s="164">
        <v>1696</v>
      </c>
    </row>
    <row r="565" spans="1:6" ht="15.75">
      <c r="A565" t="str">
        <f t="shared" si="8"/>
        <v>.030180400</v>
      </c>
      <c r="B565" t="s">
        <v>4031</v>
      </c>
      <c r="C565" t="s">
        <v>4032</v>
      </c>
      <c r="D565" s="164">
        <v>149700</v>
      </c>
      <c r="E565" s="164">
        <v>78100</v>
      </c>
      <c r="F565" s="164">
        <v>826</v>
      </c>
    </row>
    <row r="566" spans="1:6" ht="15.75">
      <c r="A566" t="str">
        <f t="shared" si="8"/>
        <v>.030180500</v>
      </c>
      <c r="B566" t="s">
        <v>4034</v>
      </c>
      <c r="C566" t="s">
        <v>4035</v>
      </c>
      <c r="D566" s="164">
        <v>75900</v>
      </c>
      <c r="E566" s="164">
        <v>0</v>
      </c>
      <c r="F566" s="164">
        <v>759</v>
      </c>
    </row>
    <row r="567" spans="1:6" ht="15.75">
      <c r="A567" t="str">
        <f t="shared" si="8"/>
        <v>.030180600</v>
      </c>
      <c r="B567" t="s">
        <v>4037</v>
      </c>
      <c r="C567" t="s">
        <v>4038</v>
      </c>
      <c r="D567" s="164">
        <v>693300</v>
      </c>
      <c r="E567" s="164">
        <v>0</v>
      </c>
      <c r="F567" s="164">
        <v>6067</v>
      </c>
    </row>
    <row r="568" spans="1:6" ht="15.75">
      <c r="A568" t="str">
        <f t="shared" si="8"/>
        <v>.030180700</v>
      </c>
      <c r="B568" t="s">
        <v>4039</v>
      </c>
      <c r="C568" t="s">
        <v>4040</v>
      </c>
      <c r="D568" s="164">
        <v>63700</v>
      </c>
      <c r="E568" s="164">
        <v>12600</v>
      </c>
      <c r="F568" s="164">
        <v>687</v>
      </c>
    </row>
    <row r="569" spans="1:6" ht="15.75">
      <c r="A569" t="str">
        <f t="shared" si="8"/>
        <v>.030180800</v>
      </c>
      <c r="B569" t="s">
        <v>4042</v>
      </c>
      <c r="C569" t="s">
        <v>4043</v>
      </c>
      <c r="D569" s="164">
        <v>679000</v>
      </c>
      <c r="E569" s="164">
        <v>0</v>
      </c>
      <c r="F569" s="164">
        <v>6790</v>
      </c>
    </row>
    <row r="570" spans="1:6" ht="15.75">
      <c r="A570" t="str">
        <f t="shared" si="8"/>
        <v>.030180850</v>
      </c>
      <c r="B570" t="s">
        <v>4045</v>
      </c>
      <c r="C570" t="s">
        <v>4046</v>
      </c>
      <c r="D570" s="164">
        <v>145100</v>
      </c>
      <c r="E570" s="164">
        <v>145100</v>
      </c>
      <c r="F570" s="164">
        <v>1209</v>
      </c>
    </row>
    <row r="571" spans="1:6" ht="15.75">
      <c r="A571" t="str">
        <f t="shared" si="8"/>
        <v>.030180900</v>
      </c>
      <c r="B571" t="s">
        <v>4048</v>
      </c>
      <c r="C571" t="s">
        <v>4049</v>
      </c>
      <c r="D571" s="164">
        <v>24200</v>
      </c>
      <c r="E571" s="164">
        <v>24200</v>
      </c>
      <c r="F571" s="164">
        <v>363</v>
      </c>
    </row>
    <row r="572" spans="1:6" ht="15.75">
      <c r="A572" t="str">
        <f t="shared" si="8"/>
        <v>.030181000</v>
      </c>
      <c r="B572" t="s">
        <v>4050</v>
      </c>
      <c r="C572" t="s">
        <v>4051</v>
      </c>
      <c r="D572" s="164">
        <v>355900</v>
      </c>
      <c r="E572" s="164">
        <v>54900</v>
      </c>
      <c r="F572" s="164">
        <v>2054</v>
      </c>
    </row>
    <row r="573" spans="1:6" ht="15.75">
      <c r="A573" t="str">
        <f t="shared" si="8"/>
        <v>.030181100</v>
      </c>
      <c r="B573" t="s">
        <v>4053</v>
      </c>
      <c r="C573" t="s">
        <v>4054</v>
      </c>
      <c r="D573" s="164">
        <v>1113500</v>
      </c>
      <c r="E573" s="164">
        <v>0</v>
      </c>
      <c r="F573" s="164">
        <v>11135</v>
      </c>
    </row>
    <row r="574" spans="1:6" ht="15.75">
      <c r="A574" t="str">
        <f t="shared" si="8"/>
        <v>.030181150</v>
      </c>
      <c r="B574" t="s">
        <v>4056</v>
      </c>
      <c r="C574" t="s">
        <v>4057</v>
      </c>
      <c r="D574" s="164">
        <v>111100</v>
      </c>
      <c r="E574" s="164">
        <v>111100</v>
      </c>
      <c r="F574" s="164">
        <v>839</v>
      </c>
    </row>
    <row r="575" spans="1:6" ht="15.75">
      <c r="A575" t="str">
        <f t="shared" si="8"/>
        <v>.030181200</v>
      </c>
      <c r="B575" t="s">
        <v>4059</v>
      </c>
      <c r="C575" t="s">
        <v>4060</v>
      </c>
      <c r="D575" s="164">
        <v>91000</v>
      </c>
      <c r="E575" s="164">
        <v>91000</v>
      </c>
      <c r="F575" s="164">
        <v>619</v>
      </c>
    </row>
    <row r="576" spans="1:6" ht="15.75">
      <c r="A576" t="str">
        <f t="shared" si="8"/>
        <v>.030181300</v>
      </c>
      <c r="B576" t="s">
        <v>4062</v>
      </c>
      <c r="C576" t="s">
        <v>4063</v>
      </c>
      <c r="D576" s="164">
        <v>91500</v>
      </c>
      <c r="E576" s="164">
        <v>91500</v>
      </c>
      <c r="F576" s="164">
        <v>625</v>
      </c>
    </row>
    <row r="577" spans="1:6" ht="15.75">
      <c r="A577" t="str">
        <f t="shared" si="8"/>
        <v>.030181400</v>
      </c>
      <c r="B577" t="s">
        <v>4065</v>
      </c>
      <c r="C577" t="s">
        <v>4066</v>
      </c>
      <c r="D577" s="164">
        <v>48900</v>
      </c>
      <c r="E577" s="164">
        <v>48900</v>
      </c>
      <c r="F577" s="164">
        <v>293</v>
      </c>
    </row>
    <row r="578" spans="1:6" ht="15.75">
      <c r="A578" t="str">
        <f t="shared" si="8"/>
        <v>.030181500</v>
      </c>
      <c r="B578" t="s">
        <v>4068</v>
      </c>
      <c r="C578" t="s">
        <v>4069</v>
      </c>
      <c r="D578" s="164">
        <v>74100</v>
      </c>
      <c r="E578" s="164">
        <v>74100</v>
      </c>
      <c r="F578" s="164">
        <v>445</v>
      </c>
    </row>
    <row r="579" spans="1:6" ht="15.75">
      <c r="A579" t="str">
        <f t="shared" si="8"/>
        <v>.030181600</v>
      </c>
      <c r="B579" t="s">
        <v>4071</v>
      </c>
      <c r="C579" t="s">
        <v>4072</v>
      </c>
      <c r="D579" s="164">
        <v>21800</v>
      </c>
      <c r="E579" s="164">
        <v>21800</v>
      </c>
      <c r="F579" s="164">
        <v>327</v>
      </c>
    </row>
    <row r="580" spans="1:6" ht="15.75">
      <c r="A580" t="str">
        <f aca="true" t="shared" si="9" ref="A580:A643">CONCATENATE(".",B580)</f>
        <v>.030181700</v>
      </c>
      <c r="B580" t="s">
        <v>4074</v>
      </c>
      <c r="C580" t="s">
        <v>4075</v>
      </c>
      <c r="D580" s="164">
        <v>71900</v>
      </c>
      <c r="E580" s="164">
        <v>71900</v>
      </c>
      <c r="F580" s="164">
        <v>431</v>
      </c>
    </row>
    <row r="581" spans="1:6" ht="15.75">
      <c r="A581" t="str">
        <f t="shared" si="9"/>
        <v>.030181800</v>
      </c>
      <c r="B581" t="s">
        <v>4077</v>
      </c>
      <c r="C581" t="s">
        <v>3719</v>
      </c>
      <c r="D581" s="164">
        <v>17400</v>
      </c>
      <c r="E581" s="164">
        <v>17400</v>
      </c>
      <c r="F581" s="164">
        <v>174</v>
      </c>
    </row>
    <row r="582" spans="1:6" ht="15.75">
      <c r="A582" t="str">
        <f t="shared" si="9"/>
        <v>.030181900</v>
      </c>
      <c r="B582" t="s">
        <v>4078</v>
      </c>
      <c r="C582" t="s">
        <v>4079</v>
      </c>
      <c r="D582" s="164">
        <v>107700</v>
      </c>
      <c r="E582" s="164">
        <v>107700</v>
      </c>
      <c r="F582" s="164">
        <v>802</v>
      </c>
    </row>
    <row r="583" spans="1:6" ht="15.75">
      <c r="A583" t="str">
        <f t="shared" si="9"/>
        <v>.030190100</v>
      </c>
      <c r="B583" t="s">
        <v>4081</v>
      </c>
      <c r="C583" t="s">
        <v>4082</v>
      </c>
      <c r="D583" s="164">
        <v>105300</v>
      </c>
      <c r="E583" s="164">
        <v>0</v>
      </c>
      <c r="F583" s="164">
        <v>1053</v>
      </c>
    </row>
    <row r="584" spans="1:6" ht="15.75">
      <c r="A584" t="str">
        <f t="shared" si="9"/>
        <v>.030190200</v>
      </c>
      <c r="B584" t="s">
        <v>4085</v>
      </c>
      <c r="C584" t="s">
        <v>4086</v>
      </c>
      <c r="D584" s="164">
        <v>1214400</v>
      </c>
      <c r="E584" s="164">
        <v>0</v>
      </c>
      <c r="F584" s="164">
        <v>12144</v>
      </c>
    </row>
    <row r="585" spans="1:6" ht="15.75">
      <c r="A585" t="str">
        <f t="shared" si="9"/>
        <v>.030190250</v>
      </c>
      <c r="B585" t="s">
        <v>4088</v>
      </c>
      <c r="C585" t="s">
        <v>3573</v>
      </c>
      <c r="D585" s="164">
        <v>141300</v>
      </c>
      <c r="E585" s="164">
        <v>88900</v>
      </c>
      <c r="F585" s="164">
        <v>859</v>
      </c>
    </row>
    <row r="586" spans="1:6" ht="15.75">
      <c r="A586" t="str">
        <f t="shared" si="9"/>
        <v>.030190300</v>
      </c>
      <c r="B586" t="s">
        <v>4089</v>
      </c>
      <c r="C586" t="s">
        <v>4090</v>
      </c>
      <c r="D586" s="164">
        <v>156300</v>
      </c>
      <c r="E586" s="164">
        <v>156300</v>
      </c>
      <c r="F586" s="164">
        <v>1331</v>
      </c>
    </row>
    <row r="587" spans="1:6" ht="15.75">
      <c r="A587" t="str">
        <f t="shared" si="9"/>
        <v>.030190400</v>
      </c>
      <c r="B587" t="s">
        <v>4092</v>
      </c>
      <c r="C587" t="s">
        <v>4093</v>
      </c>
      <c r="D587" s="164">
        <v>802700</v>
      </c>
      <c r="E587" s="164">
        <v>0</v>
      </c>
      <c r="F587" s="164">
        <v>8027</v>
      </c>
    </row>
    <row r="588" spans="1:6" ht="15.75">
      <c r="A588" t="str">
        <f t="shared" si="9"/>
        <v>.030190500</v>
      </c>
      <c r="B588" t="s">
        <v>4095</v>
      </c>
      <c r="C588" t="s">
        <v>4096</v>
      </c>
      <c r="D588" s="164">
        <v>703000</v>
      </c>
      <c r="E588" s="164">
        <v>0</v>
      </c>
      <c r="F588" s="164">
        <v>7030</v>
      </c>
    </row>
    <row r="589" spans="1:6" ht="15.75">
      <c r="A589" t="str">
        <f t="shared" si="9"/>
        <v>.030190550</v>
      </c>
      <c r="B589" t="s">
        <v>4098</v>
      </c>
      <c r="C589" t="s">
        <v>4099</v>
      </c>
      <c r="D589" s="164">
        <v>154200</v>
      </c>
      <c r="E589" s="164">
        <v>154200</v>
      </c>
      <c r="F589" s="164">
        <v>1308</v>
      </c>
    </row>
    <row r="590" spans="1:6" ht="15.75">
      <c r="A590" t="str">
        <f t="shared" si="9"/>
        <v>.030190600</v>
      </c>
      <c r="B590" t="s">
        <v>4101</v>
      </c>
      <c r="C590" t="s">
        <v>4102</v>
      </c>
      <c r="D590" s="164">
        <v>243900</v>
      </c>
      <c r="E590" s="164">
        <v>34300</v>
      </c>
      <c r="F590" s="164">
        <v>2409</v>
      </c>
    </row>
    <row r="591" spans="1:6" ht="15.75">
      <c r="A591" t="str">
        <f t="shared" si="9"/>
        <v>.030190700</v>
      </c>
      <c r="B591" t="s">
        <v>4104</v>
      </c>
      <c r="C591" t="s">
        <v>3697</v>
      </c>
      <c r="D591" s="164">
        <v>398000</v>
      </c>
      <c r="E591" s="164">
        <v>0</v>
      </c>
      <c r="F591" s="164">
        <v>3980</v>
      </c>
    </row>
    <row r="592" spans="1:6" ht="15.75">
      <c r="A592" t="str">
        <f t="shared" si="9"/>
        <v>.030200100</v>
      </c>
      <c r="B592" t="s">
        <v>4105</v>
      </c>
      <c r="C592" t="s">
        <v>4106</v>
      </c>
      <c r="D592" s="164">
        <v>552700</v>
      </c>
      <c r="E592" s="164">
        <v>67200</v>
      </c>
      <c r="F592" s="164">
        <v>5527</v>
      </c>
    </row>
    <row r="593" spans="1:6" ht="15.75">
      <c r="A593" t="str">
        <f t="shared" si="9"/>
        <v>.030200150</v>
      </c>
      <c r="B593" t="s">
        <v>4108</v>
      </c>
      <c r="C593" t="s">
        <v>3697</v>
      </c>
      <c r="D593" s="164">
        <v>165000</v>
      </c>
      <c r="E593" s="164">
        <v>0</v>
      </c>
      <c r="F593" s="164">
        <v>1650</v>
      </c>
    </row>
    <row r="594" spans="1:6" ht="15.75">
      <c r="A594" t="str">
        <f t="shared" si="9"/>
        <v>.030200200</v>
      </c>
      <c r="B594" t="s">
        <v>4109</v>
      </c>
      <c r="C594" t="s">
        <v>4106</v>
      </c>
      <c r="D594" s="164">
        <v>645800</v>
      </c>
      <c r="E594" s="164">
        <v>0</v>
      </c>
      <c r="F594" s="164">
        <v>6458</v>
      </c>
    </row>
    <row r="595" spans="1:6" ht="15.75">
      <c r="A595" t="str">
        <f t="shared" si="9"/>
        <v>.030200300</v>
      </c>
      <c r="B595" t="s">
        <v>4110</v>
      </c>
      <c r="C595" t="s">
        <v>3674</v>
      </c>
      <c r="D595" s="164">
        <v>164200</v>
      </c>
      <c r="E595" s="164">
        <v>0</v>
      </c>
      <c r="F595" s="164">
        <v>1096</v>
      </c>
    </row>
    <row r="596" spans="1:6" ht="15.75">
      <c r="A596" t="str">
        <f t="shared" si="9"/>
        <v>.030200315</v>
      </c>
      <c r="B596" t="s">
        <v>4111</v>
      </c>
      <c r="C596" t="s">
        <v>3680</v>
      </c>
      <c r="D596" s="164">
        <v>365000</v>
      </c>
      <c r="E596" s="164">
        <v>0</v>
      </c>
      <c r="F596" s="164">
        <v>3650</v>
      </c>
    </row>
    <row r="597" spans="1:6" ht="15.75">
      <c r="A597" t="str">
        <f t="shared" si="9"/>
        <v>.030200325</v>
      </c>
      <c r="B597" t="s">
        <v>4112</v>
      </c>
      <c r="C597" t="s">
        <v>4106</v>
      </c>
      <c r="D597" s="164">
        <v>7200</v>
      </c>
      <c r="E597" s="164">
        <v>0</v>
      </c>
      <c r="F597" s="164">
        <v>72</v>
      </c>
    </row>
    <row r="598" spans="1:6" ht="15.75">
      <c r="A598" t="str">
        <f t="shared" si="9"/>
        <v>.030200350</v>
      </c>
      <c r="B598" t="s">
        <v>4113</v>
      </c>
      <c r="C598" t="s">
        <v>3674</v>
      </c>
      <c r="D598" s="164">
        <v>170700</v>
      </c>
      <c r="E598" s="164">
        <v>0</v>
      </c>
      <c r="F598" s="164">
        <v>1139</v>
      </c>
    </row>
    <row r="599" spans="1:6" ht="15.75">
      <c r="A599" t="str">
        <f t="shared" si="9"/>
        <v>.030200355</v>
      </c>
      <c r="B599" t="s">
        <v>4114</v>
      </c>
      <c r="C599" t="s">
        <v>4115</v>
      </c>
      <c r="D599" s="164">
        <v>240800</v>
      </c>
      <c r="E599" s="164">
        <v>0</v>
      </c>
      <c r="F599" s="164">
        <v>1664</v>
      </c>
    </row>
    <row r="600" spans="1:6" ht="15.75">
      <c r="A600" t="str">
        <f t="shared" si="9"/>
        <v>.030200375</v>
      </c>
      <c r="B600" t="s">
        <v>4117</v>
      </c>
      <c r="C600" t="s">
        <v>3674</v>
      </c>
      <c r="D600" s="164">
        <v>396600</v>
      </c>
      <c r="E600" s="164">
        <v>0</v>
      </c>
      <c r="F600" s="164">
        <v>2646</v>
      </c>
    </row>
    <row r="601" spans="1:6" ht="15.75">
      <c r="A601" t="str">
        <f t="shared" si="9"/>
        <v>.030200400</v>
      </c>
      <c r="B601" t="s">
        <v>4118</v>
      </c>
      <c r="C601" t="s">
        <v>4119</v>
      </c>
      <c r="D601" s="164">
        <v>717500</v>
      </c>
      <c r="E601" s="164">
        <v>0</v>
      </c>
      <c r="F601" s="164">
        <v>7175</v>
      </c>
    </row>
    <row r="602" spans="1:6" ht="15.75">
      <c r="A602" t="str">
        <f t="shared" si="9"/>
        <v>.030200500</v>
      </c>
      <c r="B602" t="s">
        <v>4121</v>
      </c>
      <c r="C602" t="s">
        <v>4122</v>
      </c>
      <c r="D602" s="164">
        <v>1367000</v>
      </c>
      <c r="E602" s="164">
        <v>0</v>
      </c>
      <c r="F602" s="164">
        <v>6835</v>
      </c>
    </row>
    <row r="603" spans="1:6" ht="15.75">
      <c r="A603" t="str">
        <f t="shared" si="9"/>
        <v>.030200550</v>
      </c>
      <c r="B603" t="s">
        <v>4125</v>
      </c>
      <c r="C603" t="s">
        <v>4126</v>
      </c>
      <c r="D603" s="164">
        <v>104800</v>
      </c>
      <c r="E603" s="164">
        <v>104800</v>
      </c>
      <c r="F603" s="164">
        <v>1048</v>
      </c>
    </row>
    <row r="604" spans="1:6" ht="15.75">
      <c r="A604" t="str">
        <f t="shared" si="9"/>
        <v>.030200600</v>
      </c>
      <c r="B604" t="s">
        <v>4128</v>
      </c>
      <c r="C604" t="s">
        <v>4129</v>
      </c>
      <c r="D604" s="164">
        <v>713100</v>
      </c>
      <c r="E604" s="164">
        <v>0</v>
      </c>
      <c r="F604" s="164">
        <v>4526</v>
      </c>
    </row>
    <row r="605" spans="1:6" ht="15.75">
      <c r="A605" t="str">
        <f t="shared" si="9"/>
        <v>.030210100</v>
      </c>
      <c r="B605" t="s">
        <v>4131</v>
      </c>
      <c r="C605" t="s">
        <v>4132</v>
      </c>
      <c r="D605" s="164">
        <v>325400</v>
      </c>
      <c r="E605" s="164">
        <v>94300</v>
      </c>
      <c r="F605" s="164">
        <v>1811</v>
      </c>
    </row>
    <row r="606" spans="1:6" ht="15.75">
      <c r="A606" t="str">
        <f t="shared" si="9"/>
        <v>.030210200</v>
      </c>
      <c r="B606" t="s">
        <v>4134</v>
      </c>
      <c r="C606" t="s">
        <v>4132</v>
      </c>
      <c r="D606" s="164">
        <v>801800</v>
      </c>
      <c r="E606" s="164">
        <v>0</v>
      </c>
      <c r="F606" s="164">
        <v>4009</v>
      </c>
    </row>
    <row r="607" spans="1:6" ht="15.75">
      <c r="A607" t="str">
        <f t="shared" si="9"/>
        <v>.030210300</v>
      </c>
      <c r="B607" t="s">
        <v>4135</v>
      </c>
      <c r="C607" t="s">
        <v>4136</v>
      </c>
      <c r="D607" s="164">
        <v>1015300</v>
      </c>
      <c r="E607" s="164">
        <v>61600</v>
      </c>
      <c r="F607" s="164">
        <v>5139</v>
      </c>
    </row>
    <row r="608" spans="1:6" ht="15.75">
      <c r="A608" t="str">
        <f t="shared" si="9"/>
        <v>.030210400</v>
      </c>
      <c r="B608" t="s">
        <v>4138</v>
      </c>
      <c r="C608" t="s">
        <v>4139</v>
      </c>
      <c r="D608" s="164">
        <v>1100700</v>
      </c>
      <c r="E608" s="164">
        <v>0</v>
      </c>
      <c r="F608" s="164">
        <v>6365</v>
      </c>
    </row>
    <row r="609" spans="1:6" ht="15.75">
      <c r="A609" t="str">
        <f t="shared" si="9"/>
        <v>.030210425</v>
      </c>
      <c r="B609" t="s">
        <v>4141</v>
      </c>
      <c r="C609" t="s">
        <v>3876</v>
      </c>
      <c r="D609" s="164">
        <v>695000</v>
      </c>
      <c r="E609" s="164">
        <v>0</v>
      </c>
      <c r="F609" s="164">
        <v>3475</v>
      </c>
    </row>
    <row r="610" spans="1:6" ht="15.75">
      <c r="A610" t="str">
        <f t="shared" si="9"/>
        <v>.030210450</v>
      </c>
      <c r="B610" t="s">
        <v>4143</v>
      </c>
      <c r="C610" t="s">
        <v>4144</v>
      </c>
      <c r="D610" s="164">
        <v>243100</v>
      </c>
      <c r="E610" s="164">
        <v>134600</v>
      </c>
      <c r="F610" s="164">
        <v>1638</v>
      </c>
    </row>
    <row r="611" spans="1:6" ht="15.75">
      <c r="A611" t="str">
        <f t="shared" si="9"/>
        <v>.030210500</v>
      </c>
      <c r="B611" t="s">
        <v>4146</v>
      </c>
      <c r="C611" t="s">
        <v>4136</v>
      </c>
      <c r="D611" s="164">
        <v>538000</v>
      </c>
      <c r="E611" s="164">
        <v>0</v>
      </c>
      <c r="F611" s="164">
        <v>2690</v>
      </c>
    </row>
    <row r="612" spans="1:6" ht="15.75">
      <c r="A612" t="str">
        <f t="shared" si="9"/>
        <v>.030210600</v>
      </c>
      <c r="B612" t="s">
        <v>4147</v>
      </c>
      <c r="C612" t="s">
        <v>4148</v>
      </c>
      <c r="D612" s="164">
        <v>128400</v>
      </c>
      <c r="E612" s="164">
        <v>128400</v>
      </c>
      <c r="F612" s="164">
        <v>1027</v>
      </c>
    </row>
    <row r="613" spans="1:6" ht="15.75">
      <c r="A613" t="str">
        <f t="shared" si="9"/>
        <v>.030210800</v>
      </c>
      <c r="B613" t="s">
        <v>4150</v>
      </c>
      <c r="C613" t="s">
        <v>3392</v>
      </c>
      <c r="D613" s="164">
        <v>998800</v>
      </c>
      <c r="E613" s="164">
        <v>0</v>
      </c>
      <c r="F613" s="164">
        <v>0</v>
      </c>
    </row>
    <row r="614" spans="1:6" ht="15.75">
      <c r="A614" t="str">
        <f t="shared" si="9"/>
        <v>.030210900</v>
      </c>
      <c r="B614" t="s">
        <v>4151</v>
      </c>
      <c r="C614" t="s">
        <v>4139</v>
      </c>
      <c r="D614" s="164">
        <v>781900</v>
      </c>
      <c r="E614" s="164">
        <v>106400</v>
      </c>
      <c r="F614" s="164">
        <v>4165</v>
      </c>
    </row>
    <row r="615" spans="1:6" ht="15.75">
      <c r="A615" t="str">
        <f t="shared" si="9"/>
        <v>.030220100</v>
      </c>
      <c r="B615" t="s">
        <v>4152</v>
      </c>
      <c r="C615" t="s">
        <v>3917</v>
      </c>
      <c r="D615" s="164">
        <v>673000</v>
      </c>
      <c r="E615" s="164">
        <v>0</v>
      </c>
      <c r="F615" s="164">
        <v>4683</v>
      </c>
    </row>
    <row r="616" spans="1:6" ht="15.75">
      <c r="A616" t="str">
        <f t="shared" si="9"/>
        <v>.030220200</v>
      </c>
      <c r="B616" t="s">
        <v>4153</v>
      </c>
      <c r="C616" t="s">
        <v>3891</v>
      </c>
      <c r="D616" s="164">
        <v>725800</v>
      </c>
      <c r="E616" s="164">
        <v>0</v>
      </c>
      <c r="F616" s="164">
        <v>7258</v>
      </c>
    </row>
    <row r="617" spans="1:6" ht="15.75">
      <c r="A617" t="str">
        <f t="shared" si="9"/>
        <v>.030220300</v>
      </c>
      <c r="B617" t="s">
        <v>4154</v>
      </c>
      <c r="C617" t="s">
        <v>4155</v>
      </c>
      <c r="D617" s="164">
        <v>636300</v>
      </c>
      <c r="E617" s="164">
        <v>0</v>
      </c>
      <c r="F617" s="164">
        <v>6363</v>
      </c>
    </row>
    <row r="618" spans="1:6" ht="15.75">
      <c r="A618" t="str">
        <f t="shared" si="9"/>
        <v>.030220400</v>
      </c>
      <c r="B618" t="s">
        <v>4158</v>
      </c>
      <c r="C618" t="s">
        <v>4159</v>
      </c>
      <c r="D618" s="164">
        <v>178900</v>
      </c>
      <c r="E618" s="164">
        <v>120600</v>
      </c>
      <c r="F618" s="164">
        <v>1234</v>
      </c>
    </row>
    <row r="619" spans="1:6" ht="15.75">
      <c r="A619" t="str">
        <f t="shared" si="9"/>
        <v>.030220500</v>
      </c>
      <c r="B619" t="s">
        <v>4161</v>
      </c>
      <c r="C619" t="s">
        <v>4119</v>
      </c>
      <c r="D619" s="164">
        <v>697900</v>
      </c>
      <c r="E619" s="164">
        <v>0</v>
      </c>
      <c r="F619" s="164">
        <v>3490</v>
      </c>
    </row>
    <row r="620" spans="1:6" ht="15.75">
      <c r="A620" t="str">
        <f t="shared" si="9"/>
        <v>.030220600</v>
      </c>
      <c r="B620" t="s">
        <v>4162</v>
      </c>
      <c r="C620" t="s">
        <v>4155</v>
      </c>
      <c r="D620" s="164">
        <v>622400</v>
      </c>
      <c r="E620" s="164">
        <v>0</v>
      </c>
      <c r="F620" s="164">
        <v>6224</v>
      </c>
    </row>
    <row r="621" spans="1:6" ht="15.75">
      <c r="A621" t="str">
        <f t="shared" si="9"/>
        <v>.030220650</v>
      </c>
      <c r="B621" t="s">
        <v>4163</v>
      </c>
      <c r="C621" t="s">
        <v>4155</v>
      </c>
      <c r="D621" s="164">
        <v>681900</v>
      </c>
      <c r="E621" s="164">
        <v>0</v>
      </c>
      <c r="F621" s="164">
        <v>6819</v>
      </c>
    </row>
    <row r="622" spans="1:6" ht="15.75">
      <c r="A622" t="str">
        <f t="shared" si="9"/>
        <v>.030220700</v>
      </c>
      <c r="B622" t="s">
        <v>4164</v>
      </c>
      <c r="C622" t="s">
        <v>4165</v>
      </c>
      <c r="D622" s="164">
        <v>70600</v>
      </c>
      <c r="E622" s="164">
        <v>70600</v>
      </c>
      <c r="F622" s="164">
        <v>424</v>
      </c>
    </row>
    <row r="623" spans="1:6" ht="15.75">
      <c r="A623" t="str">
        <f t="shared" si="9"/>
        <v>.030220800</v>
      </c>
      <c r="B623" t="s">
        <v>4167</v>
      </c>
      <c r="C623" t="s">
        <v>3859</v>
      </c>
      <c r="D623" s="164">
        <v>602100</v>
      </c>
      <c r="E623" s="164">
        <v>0</v>
      </c>
      <c r="F623" s="164">
        <v>4516</v>
      </c>
    </row>
    <row r="624" spans="1:6" ht="15.75">
      <c r="A624" t="str">
        <f t="shared" si="9"/>
        <v>.030220850</v>
      </c>
      <c r="B624" t="s">
        <v>4168</v>
      </c>
      <c r="C624" t="s">
        <v>4169</v>
      </c>
      <c r="D624" s="164">
        <v>209400</v>
      </c>
      <c r="E624" s="164">
        <v>102200</v>
      </c>
      <c r="F624" s="164">
        <v>1278</v>
      </c>
    </row>
    <row r="625" spans="1:6" ht="15.75">
      <c r="A625" t="str">
        <f t="shared" si="9"/>
        <v>.030220875</v>
      </c>
      <c r="B625" t="s">
        <v>4171</v>
      </c>
      <c r="C625" t="s">
        <v>4172</v>
      </c>
      <c r="D625" s="164">
        <v>396100</v>
      </c>
      <c r="E625" s="164">
        <v>61500</v>
      </c>
      <c r="F625" s="164">
        <v>3961</v>
      </c>
    </row>
    <row r="626" spans="1:6" ht="15.75">
      <c r="A626" t="str">
        <f t="shared" si="9"/>
        <v>.030220900</v>
      </c>
      <c r="B626" t="s">
        <v>4174</v>
      </c>
      <c r="C626" t="s">
        <v>4000</v>
      </c>
      <c r="D626" s="164">
        <v>356000</v>
      </c>
      <c r="E626" s="164">
        <v>0</v>
      </c>
      <c r="F626" s="164">
        <v>3560</v>
      </c>
    </row>
    <row r="627" spans="1:6" ht="15.75">
      <c r="A627" t="str">
        <f t="shared" si="9"/>
        <v>.030230200</v>
      </c>
      <c r="B627" t="s">
        <v>4175</v>
      </c>
      <c r="C627" t="s">
        <v>3969</v>
      </c>
      <c r="D627" s="164">
        <v>1425500</v>
      </c>
      <c r="E627" s="164">
        <v>0</v>
      </c>
      <c r="F627" s="164">
        <v>8132</v>
      </c>
    </row>
    <row r="628" spans="1:6" ht="15.75">
      <c r="A628" t="str">
        <f t="shared" si="9"/>
        <v>.030230300</v>
      </c>
      <c r="B628" t="s">
        <v>4176</v>
      </c>
      <c r="C628" t="s">
        <v>4000</v>
      </c>
      <c r="D628" s="164">
        <v>1262300</v>
      </c>
      <c r="E628" s="164">
        <v>0</v>
      </c>
      <c r="F628" s="164">
        <v>12623</v>
      </c>
    </row>
    <row r="629" spans="1:6" ht="15.75">
      <c r="A629" t="str">
        <f t="shared" si="9"/>
        <v>.030230400</v>
      </c>
      <c r="B629" t="s">
        <v>4177</v>
      </c>
      <c r="C629" t="s">
        <v>4178</v>
      </c>
      <c r="D629" s="164">
        <v>1683000</v>
      </c>
      <c r="E629" s="164">
        <v>0</v>
      </c>
      <c r="F629" s="164">
        <v>8415</v>
      </c>
    </row>
    <row r="630" spans="1:6" ht="15.75">
      <c r="A630" t="str">
        <f t="shared" si="9"/>
        <v>.030230425</v>
      </c>
      <c r="B630" t="s">
        <v>4180</v>
      </c>
      <c r="C630" t="s">
        <v>4181</v>
      </c>
      <c r="D630" s="164">
        <v>200800</v>
      </c>
      <c r="E630" s="164">
        <v>92800</v>
      </c>
      <c r="F630" s="164">
        <v>1179</v>
      </c>
    </row>
    <row r="631" spans="1:6" ht="15.75">
      <c r="A631" t="str">
        <f t="shared" si="9"/>
        <v>.030230450</v>
      </c>
      <c r="B631" t="s">
        <v>1268</v>
      </c>
      <c r="C631" t="s">
        <v>1269</v>
      </c>
      <c r="D631" s="164">
        <v>60300</v>
      </c>
      <c r="E631" s="164">
        <v>0</v>
      </c>
      <c r="F631" s="164">
        <v>302</v>
      </c>
    </row>
    <row r="632" spans="1:6" ht="15.75">
      <c r="A632" t="str">
        <f t="shared" si="9"/>
        <v>.030230475</v>
      </c>
      <c r="B632" t="s">
        <v>1271</v>
      </c>
      <c r="C632" t="s">
        <v>1272</v>
      </c>
      <c r="D632" s="164">
        <v>217200</v>
      </c>
      <c r="E632" s="164">
        <v>217200</v>
      </c>
      <c r="F632" s="164">
        <v>1995</v>
      </c>
    </row>
    <row r="633" spans="1:6" ht="15.75">
      <c r="A633" t="str">
        <f t="shared" si="9"/>
        <v>.030230600</v>
      </c>
      <c r="B633" t="s">
        <v>1275</v>
      </c>
      <c r="C633" t="s">
        <v>3917</v>
      </c>
      <c r="D633" s="164">
        <v>629400</v>
      </c>
      <c r="E633" s="164">
        <v>0</v>
      </c>
      <c r="F633" s="164">
        <v>6294</v>
      </c>
    </row>
    <row r="634" spans="1:6" ht="15.75">
      <c r="A634" t="str">
        <f t="shared" si="9"/>
        <v>.030240100</v>
      </c>
      <c r="B634" t="s">
        <v>1276</v>
      </c>
      <c r="C634" t="s">
        <v>1277</v>
      </c>
      <c r="D634" s="164">
        <v>666900</v>
      </c>
      <c r="E634" s="164">
        <v>0</v>
      </c>
      <c r="F634" s="164">
        <v>3335</v>
      </c>
    </row>
    <row r="635" spans="1:6" ht="15.75">
      <c r="A635" t="str">
        <f t="shared" si="9"/>
        <v>.030240200</v>
      </c>
      <c r="B635" t="s">
        <v>1279</v>
      </c>
      <c r="C635" t="s">
        <v>1280</v>
      </c>
      <c r="D635" s="164">
        <v>689700</v>
      </c>
      <c r="E635" s="164">
        <v>0</v>
      </c>
      <c r="F635" s="164">
        <v>3449</v>
      </c>
    </row>
    <row r="636" spans="1:6" ht="15.75">
      <c r="A636" t="str">
        <f t="shared" si="9"/>
        <v>.030240300</v>
      </c>
      <c r="B636" t="s">
        <v>1282</v>
      </c>
      <c r="C636" t="s">
        <v>3897</v>
      </c>
      <c r="D636" s="164">
        <v>669600</v>
      </c>
      <c r="E636" s="164">
        <v>0</v>
      </c>
      <c r="F636" s="164">
        <v>6696</v>
      </c>
    </row>
    <row r="637" spans="1:6" ht="15.75">
      <c r="A637" t="str">
        <f t="shared" si="9"/>
        <v>.030240400</v>
      </c>
      <c r="B637" t="s">
        <v>1283</v>
      </c>
      <c r="C637" t="s">
        <v>1284</v>
      </c>
      <c r="D637" s="164">
        <v>60900</v>
      </c>
      <c r="E637" s="164">
        <v>0</v>
      </c>
      <c r="F637" s="164">
        <v>0</v>
      </c>
    </row>
    <row r="638" spans="1:6" ht="15.75">
      <c r="A638" t="str">
        <f t="shared" si="9"/>
        <v>.030240500</v>
      </c>
      <c r="B638" t="s">
        <v>1286</v>
      </c>
      <c r="C638" t="s">
        <v>3537</v>
      </c>
      <c r="D638" s="164">
        <v>1066200</v>
      </c>
      <c r="E638" s="164">
        <v>96300</v>
      </c>
      <c r="F638" s="164">
        <v>10662</v>
      </c>
    </row>
    <row r="639" spans="1:6" ht="15.75">
      <c r="A639" t="str">
        <f t="shared" si="9"/>
        <v>.030240550</v>
      </c>
      <c r="B639" t="s">
        <v>1287</v>
      </c>
      <c r="C639" t="s">
        <v>1288</v>
      </c>
      <c r="D639" s="164">
        <v>398000</v>
      </c>
      <c r="E639" s="164">
        <v>0</v>
      </c>
      <c r="F639" s="164">
        <v>3980</v>
      </c>
    </row>
    <row r="640" spans="1:6" ht="15.75">
      <c r="A640" t="str">
        <f t="shared" si="9"/>
        <v>.030240600</v>
      </c>
      <c r="B640" t="s">
        <v>1290</v>
      </c>
      <c r="C640" t="s">
        <v>1280</v>
      </c>
      <c r="D640" s="164">
        <v>715400</v>
      </c>
      <c r="E640" s="164">
        <v>0</v>
      </c>
      <c r="F640" s="164">
        <v>3577</v>
      </c>
    </row>
    <row r="641" spans="1:6" ht="15.75">
      <c r="A641" t="str">
        <f t="shared" si="9"/>
        <v>.030240700</v>
      </c>
      <c r="B641" t="s">
        <v>1291</v>
      </c>
      <c r="C641" t="s">
        <v>1292</v>
      </c>
      <c r="D641" s="164">
        <v>645200</v>
      </c>
      <c r="E641" s="164">
        <v>0</v>
      </c>
      <c r="F641" s="164">
        <v>6452</v>
      </c>
    </row>
    <row r="642" spans="1:6" ht="15.75">
      <c r="A642" t="str">
        <f t="shared" si="9"/>
        <v>.030240800</v>
      </c>
      <c r="B642" t="s">
        <v>1294</v>
      </c>
      <c r="C642" t="s">
        <v>3888</v>
      </c>
      <c r="D642" s="164">
        <v>326400</v>
      </c>
      <c r="E642" s="164">
        <v>0</v>
      </c>
      <c r="F642" s="164">
        <v>1632</v>
      </c>
    </row>
    <row r="643" spans="1:6" ht="15.75">
      <c r="A643" t="str">
        <f t="shared" si="9"/>
        <v>.030240900</v>
      </c>
      <c r="B643" t="s">
        <v>1295</v>
      </c>
      <c r="C643" t="s">
        <v>3888</v>
      </c>
      <c r="D643" s="164">
        <v>341900</v>
      </c>
      <c r="E643" s="164">
        <v>0</v>
      </c>
      <c r="F643" s="164">
        <v>1710</v>
      </c>
    </row>
    <row r="644" spans="1:6" ht="15.75">
      <c r="A644" t="str">
        <f aca="true" t="shared" si="10" ref="A644:A707">CONCATENATE(".",B644)</f>
        <v>.030250100</v>
      </c>
      <c r="B644" t="s">
        <v>1296</v>
      </c>
      <c r="C644" t="s">
        <v>4096</v>
      </c>
      <c r="D644" s="164">
        <v>3203000</v>
      </c>
      <c r="E644" s="164">
        <v>0</v>
      </c>
      <c r="F644" s="164">
        <v>32030</v>
      </c>
    </row>
    <row r="645" spans="1:6" ht="15.75">
      <c r="A645" t="str">
        <f t="shared" si="10"/>
        <v>.030250200</v>
      </c>
      <c r="B645" t="s">
        <v>1297</v>
      </c>
      <c r="C645" t="s">
        <v>1298</v>
      </c>
      <c r="D645" s="164">
        <v>675200</v>
      </c>
      <c r="E645" s="164">
        <v>0</v>
      </c>
      <c r="F645" s="164">
        <v>6752</v>
      </c>
    </row>
    <row r="646" spans="1:6" ht="15.75">
      <c r="A646" t="str">
        <f t="shared" si="10"/>
        <v>.030250300</v>
      </c>
      <c r="B646" t="s">
        <v>1301</v>
      </c>
      <c r="C646" t="s">
        <v>1292</v>
      </c>
      <c r="D646" s="164">
        <v>723800</v>
      </c>
      <c r="E646" s="164">
        <v>91500</v>
      </c>
      <c r="F646" s="164">
        <v>7238</v>
      </c>
    </row>
    <row r="647" spans="1:6" ht="15.75">
      <c r="A647" t="str">
        <f t="shared" si="10"/>
        <v>.030250400</v>
      </c>
      <c r="B647" t="s">
        <v>1302</v>
      </c>
      <c r="C647" t="s">
        <v>1303</v>
      </c>
      <c r="D647" s="164">
        <v>600200</v>
      </c>
      <c r="E647" s="164">
        <v>0</v>
      </c>
      <c r="F647" s="164">
        <v>6002</v>
      </c>
    </row>
    <row r="648" spans="1:6" ht="15.75">
      <c r="A648" t="str">
        <f t="shared" si="10"/>
        <v>.030260100</v>
      </c>
      <c r="B648" t="s">
        <v>1306</v>
      </c>
      <c r="C648" t="s">
        <v>1307</v>
      </c>
      <c r="D648" s="164">
        <v>1714700</v>
      </c>
      <c r="E648" s="164">
        <v>0</v>
      </c>
      <c r="F648" s="164">
        <v>17147</v>
      </c>
    </row>
    <row r="649" spans="1:6" ht="15.75">
      <c r="A649" t="str">
        <f t="shared" si="10"/>
        <v>.030260200</v>
      </c>
      <c r="B649" t="s">
        <v>1310</v>
      </c>
      <c r="C649" t="s">
        <v>1303</v>
      </c>
      <c r="D649" s="164">
        <v>925900</v>
      </c>
      <c r="E649" s="164">
        <v>0</v>
      </c>
      <c r="F649" s="164">
        <v>9259</v>
      </c>
    </row>
    <row r="650" spans="1:6" ht="15.75">
      <c r="A650" t="str">
        <f t="shared" si="10"/>
        <v>.030260300</v>
      </c>
      <c r="B650" t="s">
        <v>1311</v>
      </c>
      <c r="C650" t="s">
        <v>4000</v>
      </c>
      <c r="D650" s="164">
        <v>662900</v>
      </c>
      <c r="E650" s="164">
        <v>0</v>
      </c>
      <c r="F650" s="164">
        <v>6629</v>
      </c>
    </row>
    <row r="651" spans="1:6" ht="15.75">
      <c r="A651" t="str">
        <f t="shared" si="10"/>
        <v>.030260400</v>
      </c>
      <c r="B651" t="s">
        <v>1312</v>
      </c>
      <c r="C651" t="s">
        <v>1292</v>
      </c>
      <c r="D651" s="164">
        <v>694200</v>
      </c>
      <c r="E651" s="164">
        <v>0</v>
      </c>
      <c r="F651" s="164">
        <v>6942</v>
      </c>
    </row>
    <row r="652" spans="1:6" ht="15.75">
      <c r="A652" t="str">
        <f t="shared" si="10"/>
        <v>.030260500</v>
      </c>
      <c r="B652" t="s">
        <v>1313</v>
      </c>
      <c r="C652" t="s">
        <v>1292</v>
      </c>
      <c r="D652" s="164">
        <v>1997500</v>
      </c>
      <c r="E652" s="164">
        <v>69300</v>
      </c>
      <c r="F652" s="164">
        <v>19975</v>
      </c>
    </row>
    <row r="653" spans="1:6" ht="15.75">
      <c r="A653" t="str">
        <f t="shared" si="10"/>
        <v>.030260600</v>
      </c>
      <c r="B653" t="s">
        <v>1314</v>
      </c>
      <c r="C653" t="s">
        <v>4172</v>
      </c>
      <c r="D653" s="164">
        <v>363300</v>
      </c>
      <c r="E653" s="164">
        <v>0</v>
      </c>
      <c r="F653" s="164">
        <v>3633</v>
      </c>
    </row>
    <row r="654" spans="1:6" ht="15.75">
      <c r="A654" t="str">
        <f t="shared" si="10"/>
        <v>.030270100</v>
      </c>
      <c r="B654" t="s">
        <v>1315</v>
      </c>
      <c r="C654" t="s">
        <v>1316</v>
      </c>
      <c r="D654" s="164">
        <v>1350500</v>
      </c>
      <c r="E654" s="164">
        <v>0</v>
      </c>
      <c r="F654" s="164">
        <v>13505</v>
      </c>
    </row>
    <row r="655" spans="1:6" ht="15.75">
      <c r="A655" t="str">
        <f t="shared" si="10"/>
        <v>.030270150</v>
      </c>
      <c r="B655" t="s">
        <v>1319</v>
      </c>
      <c r="C655" t="s">
        <v>4008</v>
      </c>
      <c r="D655" s="164">
        <v>63700</v>
      </c>
      <c r="E655" s="164">
        <v>63700</v>
      </c>
      <c r="F655" s="164">
        <v>637</v>
      </c>
    </row>
    <row r="656" spans="1:6" ht="15.75">
      <c r="A656" t="str">
        <f t="shared" si="10"/>
        <v>.030270200</v>
      </c>
      <c r="B656" t="s">
        <v>1320</v>
      </c>
      <c r="C656" t="s">
        <v>1321</v>
      </c>
      <c r="D656" s="164">
        <v>701100</v>
      </c>
      <c r="E656" s="164">
        <v>0</v>
      </c>
      <c r="F656" s="164">
        <v>7011</v>
      </c>
    </row>
    <row r="657" spans="1:6" ht="15.75">
      <c r="A657" t="str">
        <f t="shared" si="10"/>
        <v>.030270250</v>
      </c>
      <c r="B657" t="s">
        <v>1324</v>
      </c>
      <c r="C657" t="s">
        <v>1325</v>
      </c>
      <c r="D657" s="164">
        <v>776600</v>
      </c>
      <c r="E657" s="164">
        <v>0</v>
      </c>
      <c r="F657" s="164">
        <v>3883</v>
      </c>
    </row>
    <row r="658" spans="1:6" ht="15.75">
      <c r="A658" t="str">
        <f t="shared" si="10"/>
        <v>.030270300</v>
      </c>
      <c r="B658" t="s">
        <v>1327</v>
      </c>
      <c r="C658" t="s">
        <v>1328</v>
      </c>
      <c r="D658" s="164">
        <v>958200</v>
      </c>
      <c r="E658" s="164">
        <v>0</v>
      </c>
      <c r="F658" s="164">
        <v>9582</v>
      </c>
    </row>
    <row r="659" spans="1:6" ht="15.75">
      <c r="A659" t="str">
        <f t="shared" si="10"/>
        <v>.030270400</v>
      </c>
      <c r="B659" t="s">
        <v>1330</v>
      </c>
      <c r="C659" t="s">
        <v>1331</v>
      </c>
      <c r="D659" s="164">
        <v>90300</v>
      </c>
      <c r="E659" s="164">
        <v>90300</v>
      </c>
      <c r="F659" s="164">
        <v>612</v>
      </c>
    </row>
    <row r="660" spans="1:6" ht="15.75">
      <c r="A660" t="str">
        <f t="shared" si="10"/>
        <v>.030270500</v>
      </c>
      <c r="B660" t="s">
        <v>1333</v>
      </c>
      <c r="C660" t="s">
        <v>1334</v>
      </c>
      <c r="D660" s="164">
        <v>983000</v>
      </c>
      <c r="E660" s="164">
        <v>0</v>
      </c>
      <c r="F660" s="164">
        <v>9830</v>
      </c>
    </row>
    <row r="661" spans="1:6" ht="15.75">
      <c r="A661" t="str">
        <f t="shared" si="10"/>
        <v>.030270600</v>
      </c>
      <c r="B661" t="s">
        <v>1336</v>
      </c>
      <c r="C661" t="s">
        <v>1337</v>
      </c>
      <c r="D661" s="164">
        <v>140600</v>
      </c>
      <c r="E661" s="164">
        <v>140600</v>
      </c>
      <c r="F661" s="164">
        <v>1160</v>
      </c>
    </row>
    <row r="662" spans="1:6" ht="15.75">
      <c r="A662" t="str">
        <f t="shared" si="10"/>
        <v>.030270700</v>
      </c>
      <c r="B662" t="s">
        <v>1339</v>
      </c>
      <c r="C662" t="s">
        <v>1325</v>
      </c>
      <c r="D662" s="164">
        <v>272600</v>
      </c>
      <c r="E662" s="164">
        <v>0</v>
      </c>
      <c r="F662" s="164">
        <v>1363</v>
      </c>
    </row>
    <row r="663" spans="1:6" ht="15.75">
      <c r="A663" t="str">
        <f t="shared" si="10"/>
        <v>.030270750</v>
      </c>
      <c r="B663" t="s">
        <v>1340</v>
      </c>
      <c r="C663" t="s">
        <v>1341</v>
      </c>
      <c r="D663" s="164">
        <v>251200</v>
      </c>
      <c r="E663" s="164">
        <v>185400</v>
      </c>
      <c r="F663" s="164">
        <v>1963</v>
      </c>
    </row>
    <row r="664" spans="1:6" ht="15.75">
      <c r="A664" t="str">
        <f t="shared" si="10"/>
        <v>.030280100</v>
      </c>
      <c r="B664" t="s">
        <v>1343</v>
      </c>
      <c r="C664" t="s">
        <v>1344</v>
      </c>
      <c r="D664" s="164">
        <v>1358800</v>
      </c>
      <c r="E664" s="164">
        <v>0</v>
      </c>
      <c r="F664" s="164">
        <v>13588</v>
      </c>
    </row>
    <row r="665" spans="1:6" ht="15.75">
      <c r="A665" t="str">
        <f t="shared" si="10"/>
        <v>.030280200</v>
      </c>
      <c r="B665" t="s">
        <v>1347</v>
      </c>
      <c r="C665" t="s">
        <v>1344</v>
      </c>
      <c r="D665" s="164">
        <v>1604900</v>
      </c>
      <c r="E665" s="164">
        <v>0</v>
      </c>
      <c r="F665" s="164">
        <v>16049</v>
      </c>
    </row>
    <row r="666" spans="1:6" ht="15.75">
      <c r="A666" t="str">
        <f t="shared" si="10"/>
        <v>.030280225</v>
      </c>
      <c r="B666" t="s">
        <v>1348</v>
      </c>
      <c r="C666" t="s">
        <v>3581</v>
      </c>
      <c r="D666" s="164">
        <v>192300</v>
      </c>
      <c r="E666" s="164">
        <v>0</v>
      </c>
      <c r="F666" s="164">
        <v>1357</v>
      </c>
    </row>
    <row r="667" spans="1:6" ht="15.75">
      <c r="A667" t="str">
        <f t="shared" si="10"/>
        <v>.030280250</v>
      </c>
      <c r="B667" t="s">
        <v>1349</v>
      </c>
      <c r="C667" t="s">
        <v>1350</v>
      </c>
      <c r="D667" s="164">
        <v>71800</v>
      </c>
      <c r="E667" s="164">
        <v>71800</v>
      </c>
      <c r="F667" s="164">
        <v>431</v>
      </c>
    </row>
    <row r="668" spans="1:6" ht="15.75">
      <c r="A668" t="str">
        <f t="shared" si="10"/>
        <v>.030280300</v>
      </c>
      <c r="B668" t="s">
        <v>1352</v>
      </c>
      <c r="C668" t="s">
        <v>4129</v>
      </c>
      <c r="D668" s="164">
        <v>1561100</v>
      </c>
      <c r="E668" s="164">
        <v>89300</v>
      </c>
      <c r="F668" s="164">
        <v>14951</v>
      </c>
    </row>
    <row r="669" spans="1:6" ht="15.75">
      <c r="A669" t="str">
        <f t="shared" si="10"/>
        <v>.030280400</v>
      </c>
      <c r="B669" t="s">
        <v>1353</v>
      </c>
      <c r="C669" t="s">
        <v>4129</v>
      </c>
      <c r="D669" s="164">
        <v>548200</v>
      </c>
      <c r="E669" s="164">
        <v>0</v>
      </c>
      <c r="F669" s="164">
        <v>5482</v>
      </c>
    </row>
    <row r="670" spans="1:6" ht="15.75">
      <c r="A670" t="str">
        <f t="shared" si="10"/>
        <v>.030280500</v>
      </c>
      <c r="B670" t="s">
        <v>1354</v>
      </c>
      <c r="C670" t="s">
        <v>1355</v>
      </c>
      <c r="D670" s="164">
        <v>648800</v>
      </c>
      <c r="E670" s="164">
        <v>0</v>
      </c>
      <c r="F670" s="164">
        <v>3244</v>
      </c>
    </row>
    <row r="671" spans="1:6" ht="15.75">
      <c r="A671" t="str">
        <f t="shared" si="10"/>
        <v>.030280600</v>
      </c>
      <c r="B671" t="s">
        <v>1357</v>
      </c>
      <c r="C671" t="s">
        <v>4139</v>
      </c>
      <c r="D671" s="164">
        <v>296000</v>
      </c>
      <c r="E671" s="164">
        <v>0</v>
      </c>
      <c r="F671" s="164">
        <v>1480</v>
      </c>
    </row>
    <row r="672" spans="1:6" ht="15.75">
      <c r="A672" t="str">
        <f t="shared" si="10"/>
        <v>.030290100</v>
      </c>
      <c r="B672" t="s">
        <v>1358</v>
      </c>
      <c r="C672" t="s">
        <v>1359</v>
      </c>
      <c r="D672" s="164">
        <v>616000</v>
      </c>
      <c r="E672" s="164">
        <v>0</v>
      </c>
      <c r="F672" s="164">
        <v>3080</v>
      </c>
    </row>
    <row r="673" spans="1:6" ht="15.75">
      <c r="A673" t="str">
        <f t="shared" si="10"/>
        <v>.030290200</v>
      </c>
      <c r="B673" t="s">
        <v>1361</v>
      </c>
      <c r="C673" t="s">
        <v>4129</v>
      </c>
      <c r="D673" s="164">
        <v>938100</v>
      </c>
      <c r="E673" s="164">
        <v>0</v>
      </c>
      <c r="F673" s="164">
        <v>8293</v>
      </c>
    </row>
    <row r="674" spans="1:6" ht="15.75">
      <c r="A674" t="str">
        <f t="shared" si="10"/>
        <v>.030290300</v>
      </c>
      <c r="B674" t="s">
        <v>1362</v>
      </c>
      <c r="C674" t="s">
        <v>3882</v>
      </c>
      <c r="D674" s="164">
        <v>665400</v>
      </c>
      <c r="E674" s="164">
        <v>0</v>
      </c>
      <c r="F674" s="164">
        <v>6654</v>
      </c>
    </row>
    <row r="675" spans="1:6" ht="15.75">
      <c r="A675" t="str">
        <f t="shared" si="10"/>
        <v>.030290350</v>
      </c>
      <c r="B675" t="s">
        <v>1363</v>
      </c>
      <c r="C675" t="s">
        <v>1364</v>
      </c>
      <c r="D675" s="164">
        <v>107500</v>
      </c>
      <c r="E675" s="164">
        <v>107500</v>
      </c>
      <c r="F675" s="164">
        <v>799</v>
      </c>
    </row>
    <row r="676" spans="1:6" ht="15.75">
      <c r="A676" t="str">
        <f t="shared" si="10"/>
        <v>.030290500</v>
      </c>
      <c r="B676" t="s">
        <v>1366</v>
      </c>
      <c r="C676" t="s">
        <v>3989</v>
      </c>
      <c r="D676" s="164">
        <v>974900</v>
      </c>
      <c r="E676" s="164">
        <v>0</v>
      </c>
      <c r="F676" s="164">
        <v>9749</v>
      </c>
    </row>
    <row r="677" spans="1:6" ht="15.75">
      <c r="A677" t="str">
        <f t="shared" si="10"/>
        <v>.030290600</v>
      </c>
      <c r="B677" t="s">
        <v>1367</v>
      </c>
      <c r="C677" t="s">
        <v>4129</v>
      </c>
      <c r="D677" s="164">
        <v>325800</v>
      </c>
      <c r="E677" s="164">
        <v>0</v>
      </c>
      <c r="F677" s="164">
        <v>3258</v>
      </c>
    </row>
    <row r="678" spans="1:6" ht="15.75">
      <c r="A678" t="str">
        <f t="shared" si="10"/>
        <v>.030290700</v>
      </c>
      <c r="B678" t="s">
        <v>1368</v>
      </c>
      <c r="C678" t="s">
        <v>1369</v>
      </c>
      <c r="D678" s="164">
        <v>3307800</v>
      </c>
      <c r="E678" s="164">
        <v>98000</v>
      </c>
      <c r="F678" s="164">
        <v>32378</v>
      </c>
    </row>
    <row r="679" spans="1:6" ht="15.75">
      <c r="A679" t="str">
        <f t="shared" si="10"/>
        <v>.030300100</v>
      </c>
      <c r="B679" t="s">
        <v>1370</v>
      </c>
      <c r="C679" t="s">
        <v>1371</v>
      </c>
      <c r="D679" s="164">
        <v>219500</v>
      </c>
      <c r="E679" s="164">
        <v>0</v>
      </c>
      <c r="F679" s="164">
        <v>1945</v>
      </c>
    </row>
    <row r="680" spans="1:6" ht="15.75">
      <c r="A680" t="str">
        <f t="shared" si="10"/>
        <v>.030300200</v>
      </c>
      <c r="B680" t="s">
        <v>1374</v>
      </c>
      <c r="C680" t="s">
        <v>1369</v>
      </c>
      <c r="D680" s="164">
        <v>1006200</v>
      </c>
      <c r="E680" s="164">
        <v>0</v>
      </c>
      <c r="F680" s="164">
        <v>9882</v>
      </c>
    </row>
    <row r="681" spans="1:6" ht="15.75">
      <c r="A681" t="str">
        <f t="shared" si="10"/>
        <v>.030300300</v>
      </c>
      <c r="B681" t="s">
        <v>1375</v>
      </c>
      <c r="C681" t="s">
        <v>3617</v>
      </c>
      <c r="D681" s="164">
        <v>1286900</v>
      </c>
      <c r="E681" s="164">
        <v>0</v>
      </c>
      <c r="F681" s="164">
        <v>12869</v>
      </c>
    </row>
    <row r="682" spans="1:6" ht="15.75">
      <c r="A682" t="str">
        <f t="shared" si="10"/>
        <v>.030300350</v>
      </c>
      <c r="B682" t="s">
        <v>1376</v>
      </c>
      <c r="C682" t="s">
        <v>1377</v>
      </c>
      <c r="D682" s="164">
        <v>354500</v>
      </c>
      <c r="E682" s="164">
        <v>0</v>
      </c>
      <c r="F682" s="164">
        <v>1943</v>
      </c>
    </row>
    <row r="683" spans="1:6" ht="15.75">
      <c r="A683" t="str">
        <f t="shared" si="10"/>
        <v>.030310100</v>
      </c>
      <c r="B683" t="s">
        <v>1379</v>
      </c>
      <c r="C683" t="s">
        <v>3807</v>
      </c>
      <c r="D683" s="164">
        <v>671100</v>
      </c>
      <c r="E683" s="164">
        <v>0</v>
      </c>
      <c r="F683" s="164">
        <v>3356</v>
      </c>
    </row>
    <row r="684" spans="1:6" ht="15.75">
      <c r="A684" t="str">
        <f t="shared" si="10"/>
        <v>.030310200</v>
      </c>
      <c r="B684" t="s">
        <v>1380</v>
      </c>
      <c r="C684" t="s">
        <v>3810</v>
      </c>
      <c r="D684" s="164">
        <v>667800</v>
      </c>
      <c r="E684" s="164">
        <v>0</v>
      </c>
      <c r="F684" s="164">
        <v>3339</v>
      </c>
    </row>
    <row r="685" spans="1:6" ht="15.75">
      <c r="A685" t="str">
        <f t="shared" si="10"/>
        <v>.030310300</v>
      </c>
      <c r="B685" t="s">
        <v>1381</v>
      </c>
      <c r="C685" t="s">
        <v>1382</v>
      </c>
      <c r="D685" s="164">
        <v>595500</v>
      </c>
      <c r="E685" s="164">
        <v>0</v>
      </c>
      <c r="F685" s="164">
        <v>5955</v>
      </c>
    </row>
    <row r="686" spans="1:6" ht="15.75">
      <c r="A686" t="str">
        <f t="shared" si="10"/>
        <v>.030310400</v>
      </c>
      <c r="B686" t="s">
        <v>1384</v>
      </c>
      <c r="C686" t="s">
        <v>1385</v>
      </c>
      <c r="D686" s="164">
        <v>1963600</v>
      </c>
      <c r="E686" s="164">
        <v>0</v>
      </c>
      <c r="F686" s="164">
        <v>19636</v>
      </c>
    </row>
    <row r="687" spans="1:6" ht="15.75">
      <c r="A687" t="str">
        <f t="shared" si="10"/>
        <v>.030310500</v>
      </c>
      <c r="B687" t="s">
        <v>1387</v>
      </c>
      <c r="C687" t="s">
        <v>1344</v>
      </c>
      <c r="D687" s="164">
        <v>1955200</v>
      </c>
      <c r="E687" s="164">
        <v>0</v>
      </c>
      <c r="F687" s="164">
        <v>19552</v>
      </c>
    </row>
    <row r="688" spans="1:6" ht="15.75">
      <c r="A688" t="str">
        <f t="shared" si="10"/>
        <v>.030310550</v>
      </c>
      <c r="B688" t="s">
        <v>1388</v>
      </c>
      <c r="C688" t="s">
        <v>3440</v>
      </c>
      <c r="D688" s="164">
        <v>1029000</v>
      </c>
      <c r="E688" s="164">
        <v>59400</v>
      </c>
      <c r="F688" s="164">
        <v>7489</v>
      </c>
    </row>
    <row r="689" spans="1:6" ht="15.75">
      <c r="A689" t="str">
        <f t="shared" si="10"/>
        <v>.030320100</v>
      </c>
      <c r="B689" t="s">
        <v>1389</v>
      </c>
      <c r="C689" t="s">
        <v>4000</v>
      </c>
      <c r="D689" s="164">
        <v>1535100</v>
      </c>
      <c r="E689" s="164">
        <v>44200</v>
      </c>
      <c r="F689" s="164">
        <v>15269</v>
      </c>
    </row>
    <row r="690" spans="1:6" ht="15.75">
      <c r="A690" t="str">
        <f t="shared" si="10"/>
        <v>.030320200</v>
      </c>
      <c r="B690" t="s">
        <v>1390</v>
      </c>
      <c r="C690" t="s">
        <v>1391</v>
      </c>
      <c r="D690" s="164">
        <v>1732200</v>
      </c>
      <c r="E690" s="164">
        <v>65700</v>
      </c>
      <c r="F690" s="164">
        <v>8990</v>
      </c>
    </row>
    <row r="691" spans="1:6" ht="15.75">
      <c r="A691" t="str">
        <f t="shared" si="10"/>
        <v>.030320250</v>
      </c>
      <c r="B691" t="s">
        <v>1393</v>
      </c>
      <c r="C691" t="s">
        <v>1394</v>
      </c>
      <c r="D691" s="164">
        <v>224100</v>
      </c>
      <c r="E691" s="164">
        <v>224100</v>
      </c>
      <c r="F691" s="164">
        <v>2070</v>
      </c>
    </row>
    <row r="692" spans="1:6" ht="15.75">
      <c r="A692" t="str">
        <f t="shared" si="10"/>
        <v>.030320300</v>
      </c>
      <c r="B692" t="s">
        <v>1396</v>
      </c>
      <c r="C692" t="s">
        <v>3989</v>
      </c>
      <c r="D692" s="164">
        <v>1022700</v>
      </c>
      <c r="E692" s="164">
        <v>0</v>
      </c>
      <c r="F692" s="164">
        <v>10227</v>
      </c>
    </row>
    <row r="693" spans="1:6" ht="15.75">
      <c r="A693" t="str">
        <f t="shared" si="10"/>
        <v>.030320400</v>
      </c>
      <c r="B693" t="s">
        <v>1397</v>
      </c>
      <c r="C693" t="s">
        <v>3680</v>
      </c>
      <c r="D693" s="164">
        <v>616600</v>
      </c>
      <c r="E693" s="164">
        <v>0</v>
      </c>
      <c r="F693" s="164">
        <v>5014</v>
      </c>
    </row>
    <row r="694" spans="1:6" ht="15.75">
      <c r="A694" t="str">
        <f t="shared" si="10"/>
        <v>.030320450</v>
      </c>
      <c r="B694" t="s">
        <v>1398</v>
      </c>
      <c r="C694" t="s">
        <v>1399</v>
      </c>
      <c r="D694" s="164">
        <v>36300</v>
      </c>
      <c r="E694" s="164">
        <v>36300</v>
      </c>
      <c r="F694" s="164">
        <v>218</v>
      </c>
    </row>
    <row r="695" spans="1:6" ht="15.75">
      <c r="A695" t="str">
        <f t="shared" si="10"/>
        <v>.030330100</v>
      </c>
      <c r="B695" t="s">
        <v>1401</v>
      </c>
      <c r="C695" t="s">
        <v>4096</v>
      </c>
      <c r="D695" s="164">
        <v>704200</v>
      </c>
      <c r="E695" s="164">
        <v>0</v>
      </c>
      <c r="F695" s="164">
        <v>7042</v>
      </c>
    </row>
    <row r="696" spans="1:6" ht="15.75">
      <c r="A696" t="str">
        <f t="shared" si="10"/>
        <v>.030330150</v>
      </c>
      <c r="B696" t="s">
        <v>1402</v>
      </c>
      <c r="C696" t="s">
        <v>1403</v>
      </c>
      <c r="D696" s="164">
        <v>623200</v>
      </c>
      <c r="E696" s="164">
        <v>0</v>
      </c>
      <c r="F696" s="164">
        <v>6232</v>
      </c>
    </row>
    <row r="697" spans="1:6" ht="15.75">
      <c r="A697" t="str">
        <f t="shared" si="10"/>
        <v>.030330175</v>
      </c>
      <c r="B697" t="s">
        <v>1405</v>
      </c>
      <c r="C697" t="s">
        <v>1406</v>
      </c>
      <c r="D697" s="164">
        <v>70500</v>
      </c>
      <c r="E697" s="164">
        <v>70500</v>
      </c>
      <c r="F697" s="164">
        <v>705</v>
      </c>
    </row>
    <row r="698" spans="1:6" ht="15.75">
      <c r="A698" t="str">
        <f t="shared" si="10"/>
        <v>.030330200</v>
      </c>
      <c r="B698" t="s">
        <v>1409</v>
      </c>
      <c r="C698" t="s">
        <v>1410</v>
      </c>
      <c r="D698" s="164">
        <v>2020700</v>
      </c>
      <c r="E698" s="164">
        <v>0</v>
      </c>
      <c r="F698" s="164">
        <v>20207</v>
      </c>
    </row>
    <row r="699" spans="1:6" ht="15.75">
      <c r="A699" t="str">
        <f t="shared" si="10"/>
        <v>.030330300</v>
      </c>
      <c r="B699" t="s">
        <v>1412</v>
      </c>
      <c r="C699" t="s">
        <v>3996</v>
      </c>
      <c r="D699" s="164">
        <v>1298900</v>
      </c>
      <c r="E699" s="164">
        <v>0</v>
      </c>
      <c r="F699" s="164">
        <v>12989</v>
      </c>
    </row>
    <row r="700" spans="1:6" ht="15.75">
      <c r="A700" t="str">
        <f t="shared" si="10"/>
        <v>.030330350</v>
      </c>
      <c r="B700" t="s">
        <v>1413</v>
      </c>
      <c r="C700" t="s">
        <v>1359</v>
      </c>
      <c r="D700" s="164">
        <v>152700</v>
      </c>
      <c r="E700" s="164">
        <v>100700</v>
      </c>
      <c r="F700" s="164">
        <v>985</v>
      </c>
    </row>
    <row r="701" spans="1:6" ht="15.75">
      <c r="A701" t="str">
        <f t="shared" si="10"/>
        <v>.030330400</v>
      </c>
      <c r="B701" t="s">
        <v>1414</v>
      </c>
      <c r="C701" t="s">
        <v>4172</v>
      </c>
      <c r="D701" s="164">
        <v>590700</v>
      </c>
      <c r="E701" s="164">
        <v>0</v>
      </c>
      <c r="F701" s="164">
        <v>5907</v>
      </c>
    </row>
    <row r="702" spans="1:6" ht="15.75">
      <c r="A702" t="str">
        <f t="shared" si="10"/>
        <v>.030340100</v>
      </c>
      <c r="B702" t="s">
        <v>1415</v>
      </c>
      <c r="C702" t="s">
        <v>4096</v>
      </c>
      <c r="D702" s="164">
        <v>714000</v>
      </c>
      <c r="E702" s="164">
        <v>0</v>
      </c>
      <c r="F702" s="164">
        <v>7140</v>
      </c>
    </row>
    <row r="703" spans="1:6" ht="15.75">
      <c r="A703" t="str">
        <f t="shared" si="10"/>
        <v>.030340200</v>
      </c>
      <c r="B703" t="s">
        <v>1416</v>
      </c>
      <c r="C703" t="s">
        <v>1417</v>
      </c>
      <c r="D703" s="164">
        <v>640800</v>
      </c>
      <c r="E703" s="164">
        <v>0</v>
      </c>
      <c r="F703" s="164">
        <v>6408</v>
      </c>
    </row>
    <row r="704" spans="1:6" ht="15.75">
      <c r="A704" t="str">
        <f t="shared" si="10"/>
        <v>.030340250</v>
      </c>
      <c r="B704" t="s">
        <v>1419</v>
      </c>
      <c r="C704" t="s">
        <v>1420</v>
      </c>
      <c r="D704" s="164">
        <v>275000</v>
      </c>
      <c r="E704" s="164">
        <v>81700</v>
      </c>
      <c r="F704" s="164">
        <v>2750</v>
      </c>
    </row>
    <row r="705" spans="1:6" ht="15.75">
      <c r="A705" t="str">
        <f t="shared" si="10"/>
        <v>.030340300</v>
      </c>
      <c r="B705" t="s">
        <v>1422</v>
      </c>
      <c r="C705" t="s">
        <v>1417</v>
      </c>
      <c r="D705" s="164">
        <v>1170600</v>
      </c>
      <c r="E705" s="164">
        <v>0</v>
      </c>
      <c r="F705" s="164">
        <v>11706</v>
      </c>
    </row>
    <row r="706" spans="1:6" ht="15.75">
      <c r="A706" t="str">
        <f t="shared" si="10"/>
        <v>.030340400</v>
      </c>
      <c r="B706" t="s">
        <v>1423</v>
      </c>
      <c r="C706" t="s">
        <v>4096</v>
      </c>
      <c r="D706" s="164">
        <v>2286200</v>
      </c>
      <c r="E706" s="164">
        <v>125600</v>
      </c>
      <c r="F706" s="164">
        <v>17982</v>
      </c>
    </row>
    <row r="707" spans="1:6" ht="15.75">
      <c r="A707" t="str">
        <f t="shared" si="10"/>
        <v>.030340450</v>
      </c>
      <c r="B707" t="s">
        <v>1424</v>
      </c>
      <c r="C707" t="s">
        <v>1425</v>
      </c>
      <c r="D707" s="164">
        <v>246200</v>
      </c>
      <c r="E707" s="164">
        <v>0</v>
      </c>
      <c r="F707" s="164">
        <v>866</v>
      </c>
    </row>
    <row r="708" spans="1:6" ht="15.75">
      <c r="A708" t="str">
        <f aca="true" t="shared" si="11" ref="A708:A771">CONCATENATE(".",B708)</f>
        <v>.030340500</v>
      </c>
      <c r="B708" t="s">
        <v>1428</v>
      </c>
      <c r="C708" t="s">
        <v>4096</v>
      </c>
      <c r="D708" s="164">
        <v>725400</v>
      </c>
      <c r="E708" s="164">
        <v>0</v>
      </c>
      <c r="F708" s="164">
        <v>7254</v>
      </c>
    </row>
    <row r="709" spans="1:6" ht="15.75">
      <c r="A709" t="str">
        <f t="shared" si="11"/>
        <v>.030350100</v>
      </c>
      <c r="B709" t="s">
        <v>1429</v>
      </c>
      <c r="C709" t="s">
        <v>1303</v>
      </c>
      <c r="D709" s="164">
        <v>705400</v>
      </c>
      <c r="E709" s="164">
        <v>0</v>
      </c>
      <c r="F709" s="164">
        <v>7054</v>
      </c>
    </row>
    <row r="710" spans="1:6" ht="15.75">
      <c r="A710" t="str">
        <f t="shared" si="11"/>
        <v>.030350200</v>
      </c>
      <c r="B710" t="s">
        <v>1430</v>
      </c>
      <c r="C710" t="s">
        <v>1431</v>
      </c>
      <c r="D710" s="164">
        <v>344700</v>
      </c>
      <c r="E710" s="164">
        <v>0</v>
      </c>
      <c r="F710" s="164">
        <v>3447</v>
      </c>
    </row>
    <row r="711" spans="1:6" ht="15.75">
      <c r="A711" t="str">
        <f t="shared" si="11"/>
        <v>.030350250</v>
      </c>
      <c r="B711" t="s">
        <v>1433</v>
      </c>
      <c r="C711" t="s">
        <v>1434</v>
      </c>
      <c r="D711" s="164">
        <v>363300</v>
      </c>
      <c r="E711" s="164">
        <v>0</v>
      </c>
      <c r="F711" s="164">
        <v>3633</v>
      </c>
    </row>
    <row r="712" spans="1:6" ht="15.75">
      <c r="A712" t="str">
        <f t="shared" si="11"/>
        <v>.030350300</v>
      </c>
      <c r="B712" t="s">
        <v>1436</v>
      </c>
      <c r="C712" t="s">
        <v>1437</v>
      </c>
      <c r="D712" s="164">
        <v>1159600</v>
      </c>
      <c r="E712" s="164">
        <v>173300</v>
      </c>
      <c r="F712" s="164">
        <v>6449</v>
      </c>
    </row>
    <row r="713" spans="1:6" ht="15.75">
      <c r="A713" t="str">
        <f t="shared" si="11"/>
        <v>.030350400</v>
      </c>
      <c r="B713" t="s">
        <v>1439</v>
      </c>
      <c r="C713" t="s">
        <v>1440</v>
      </c>
      <c r="D713" s="164">
        <v>706600</v>
      </c>
      <c r="E713" s="164">
        <v>0</v>
      </c>
      <c r="F713" s="164">
        <v>7066</v>
      </c>
    </row>
    <row r="714" spans="1:6" ht="15.75">
      <c r="A714" t="str">
        <f t="shared" si="11"/>
        <v>.030350500</v>
      </c>
      <c r="B714" t="s">
        <v>1443</v>
      </c>
      <c r="C714" t="s">
        <v>1440</v>
      </c>
      <c r="D714" s="164">
        <v>994000</v>
      </c>
      <c r="E714" s="164">
        <v>0</v>
      </c>
      <c r="F714" s="164">
        <v>9940</v>
      </c>
    </row>
    <row r="715" spans="1:6" ht="15.75">
      <c r="A715" t="str">
        <f t="shared" si="11"/>
        <v>.030350600</v>
      </c>
      <c r="B715" t="s">
        <v>1444</v>
      </c>
      <c r="C715" t="s">
        <v>1445</v>
      </c>
      <c r="D715" s="164">
        <v>627500</v>
      </c>
      <c r="E715" s="164">
        <v>0</v>
      </c>
      <c r="F715" s="164">
        <v>6275</v>
      </c>
    </row>
    <row r="716" spans="1:6" ht="15.75">
      <c r="A716" t="str">
        <f t="shared" si="11"/>
        <v>.030350700</v>
      </c>
      <c r="B716" t="s">
        <v>1447</v>
      </c>
      <c r="C716" t="s">
        <v>1448</v>
      </c>
      <c r="D716" s="164">
        <v>113900</v>
      </c>
      <c r="E716" s="164">
        <v>113900</v>
      </c>
      <c r="F716" s="164">
        <v>869</v>
      </c>
    </row>
    <row r="717" spans="1:6" ht="15.75">
      <c r="A717" t="str">
        <f t="shared" si="11"/>
        <v>.030360100</v>
      </c>
      <c r="B717" t="s">
        <v>1450</v>
      </c>
      <c r="C717" t="s">
        <v>3917</v>
      </c>
      <c r="D717" s="164">
        <v>584400</v>
      </c>
      <c r="E717" s="164">
        <v>0</v>
      </c>
      <c r="F717" s="164">
        <v>5844</v>
      </c>
    </row>
    <row r="718" spans="1:6" ht="15.75">
      <c r="A718" t="str">
        <f t="shared" si="11"/>
        <v>.030360200</v>
      </c>
      <c r="B718" t="s">
        <v>1451</v>
      </c>
      <c r="C718" t="s">
        <v>1452</v>
      </c>
      <c r="D718" s="164">
        <v>683800</v>
      </c>
      <c r="E718" s="164">
        <v>0</v>
      </c>
      <c r="F718" s="164">
        <v>6838</v>
      </c>
    </row>
    <row r="719" spans="1:6" ht="15.75">
      <c r="A719" t="str">
        <f t="shared" si="11"/>
        <v>.030360300</v>
      </c>
      <c r="B719" t="s">
        <v>1454</v>
      </c>
      <c r="C719" t="s">
        <v>1417</v>
      </c>
      <c r="D719" s="164">
        <v>1354000</v>
      </c>
      <c r="E719" s="164">
        <v>0</v>
      </c>
      <c r="F719" s="164">
        <v>13540</v>
      </c>
    </row>
    <row r="720" spans="1:6" ht="15.75">
      <c r="A720" t="str">
        <f t="shared" si="11"/>
        <v>.030360400</v>
      </c>
      <c r="B720" t="s">
        <v>1455</v>
      </c>
      <c r="C720" t="s">
        <v>1325</v>
      </c>
      <c r="D720" s="164">
        <v>431600</v>
      </c>
      <c r="E720" s="164">
        <v>0</v>
      </c>
      <c r="F720" s="164">
        <v>2158</v>
      </c>
    </row>
    <row r="721" spans="1:6" ht="15.75">
      <c r="A721" t="str">
        <f t="shared" si="11"/>
        <v>.030360500</v>
      </c>
      <c r="B721" t="s">
        <v>1456</v>
      </c>
      <c r="C721" t="s">
        <v>4172</v>
      </c>
      <c r="D721" s="164">
        <v>427700</v>
      </c>
      <c r="E721" s="164">
        <v>0</v>
      </c>
      <c r="F721" s="164">
        <v>4277</v>
      </c>
    </row>
    <row r="722" spans="1:6" ht="15.75">
      <c r="A722" t="str">
        <f t="shared" si="11"/>
        <v>.030360600</v>
      </c>
      <c r="B722" t="s">
        <v>1457</v>
      </c>
      <c r="C722" t="s">
        <v>1458</v>
      </c>
      <c r="D722" s="164">
        <v>520200</v>
      </c>
      <c r="E722" s="164">
        <v>0</v>
      </c>
      <c r="F722" s="164">
        <v>5202</v>
      </c>
    </row>
    <row r="723" spans="1:6" ht="15.75">
      <c r="A723" t="str">
        <f t="shared" si="11"/>
        <v>.030360650</v>
      </c>
      <c r="B723" t="s">
        <v>1461</v>
      </c>
      <c r="C723" t="s">
        <v>1403</v>
      </c>
      <c r="D723" s="164">
        <v>272400</v>
      </c>
      <c r="E723" s="164">
        <v>0</v>
      </c>
      <c r="F723" s="164">
        <v>1020</v>
      </c>
    </row>
    <row r="724" spans="1:6" ht="15.75">
      <c r="A724" t="str">
        <f t="shared" si="11"/>
        <v>.030360700</v>
      </c>
      <c r="B724" t="s">
        <v>1462</v>
      </c>
      <c r="C724" t="s">
        <v>3911</v>
      </c>
      <c r="D724" s="164">
        <v>353900</v>
      </c>
      <c r="E724" s="164">
        <v>0</v>
      </c>
      <c r="F724" s="164">
        <v>1770</v>
      </c>
    </row>
    <row r="725" spans="1:6" ht="15.75">
      <c r="A725" t="str">
        <f t="shared" si="11"/>
        <v>.030360750</v>
      </c>
      <c r="B725" t="s">
        <v>1463</v>
      </c>
      <c r="C725" t="s">
        <v>3908</v>
      </c>
      <c r="D725" s="164">
        <v>353900</v>
      </c>
      <c r="E725" s="164">
        <v>0</v>
      </c>
      <c r="F725" s="164">
        <v>1770</v>
      </c>
    </row>
    <row r="726" spans="1:6" ht="15.75">
      <c r="A726" t="str">
        <f t="shared" si="11"/>
        <v>.030450010</v>
      </c>
      <c r="B726" t="s">
        <v>1464</v>
      </c>
      <c r="C726" t="s">
        <v>1465</v>
      </c>
      <c r="D726" s="164">
        <v>50400</v>
      </c>
      <c r="E726" s="164">
        <v>50400</v>
      </c>
      <c r="F726" s="164">
        <v>302</v>
      </c>
    </row>
    <row r="727" spans="1:6" ht="15.75">
      <c r="A727" t="str">
        <f t="shared" si="11"/>
        <v>.030450020</v>
      </c>
      <c r="B727" t="s">
        <v>1467</v>
      </c>
      <c r="C727" t="s">
        <v>3710</v>
      </c>
      <c r="D727" s="164">
        <v>65000</v>
      </c>
      <c r="E727" s="164">
        <v>0</v>
      </c>
      <c r="F727" s="164">
        <v>0</v>
      </c>
    </row>
    <row r="728" spans="1:6" ht="15.75">
      <c r="A728" t="str">
        <f t="shared" si="11"/>
        <v>.030450030</v>
      </c>
      <c r="B728" t="s">
        <v>1468</v>
      </c>
      <c r="C728" t="s">
        <v>3735</v>
      </c>
      <c r="D728" s="164">
        <v>200</v>
      </c>
      <c r="E728" s="164">
        <v>200</v>
      </c>
      <c r="F728" s="164">
        <v>2</v>
      </c>
    </row>
    <row r="729" spans="1:6" ht="15.75">
      <c r="A729" t="str">
        <f t="shared" si="11"/>
        <v>.031500010</v>
      </c>
      <c r="B729" t="s">
        <v>1469</v>
      </c>
      <c r="C729" t="s">
        <v>3761</v>
      </c>
      <c r="D729" s="164">
        <v>800</v>
      </c>
      <c r="E729" s="164">
        <v>800</v>
      </c>
      <c r="F729" s="164">
        <v>8</v>
      </c>
    </row>
    <row r="730" spans="1:6" ht="15.75">
      <c r="A730" t="str">
        <f t="shared" si="11"/>
        <v>.031500020</v>
      </c>
      <c r="B730" t="s">
        <v>1470</v>
      </c>
      <c r="C730" t="s">
        <v>3754</v>
      </c>
      <c r="D730" s="164">
        <v>46100</v>
      </c>
      <c r="E730" s="164">
        <v>46100</v>
      </c>
      <c r="F730" s="164">
        <v>753</v>
      </c>
    </row>
    <row r="731" spans="1:6" ht="15.75">
      <c r="A731" t="str">
        <f t="shared" si="11"/>
        <v>.031500030</v>
      </c>
      <c r="B731" t="s">
        <v>1471</v>
      </c>
      <c r="C731" t="s">
        <v>3761</v>
      </c>
      <c r="D731" s="164">
        <v>91500</v>
      </c>
      <c r="E731" s="164">
        <v>91500</v>
      </c>
      <c r="F731" s="164">
        <v>626</v>
      </c>
    </row>
    <row r="732" spans="1:6" ht="15.75">
      <c r="A732" t="str">
        <f t="shared" si="11"/>
        <v>.031500040</v>
      </c>
      <c r="B732" t="s">
        <v>1472</v>
      </c>
      <c r="C732" t="s">
        <v>1473</v>
      </c>
      <c r="D732" s="164">
        <v>61500</v>
      </c>
      <c r="E732" s="164">
        <v>61500</v>
      </c>
      <c r="F732" s="164">
        <v>369</v>
      </c>
    </row>
    <row r="733" spans="1:6" ht="15.75">
      <c r="A733" t="str">
        <f t="shared" si="11"/>
        <v>.031500050</v>
      </c>
      <c r="B733" t="s">
        <v>1475</v>
      </c>
      <c r="C733" t="s">
        <v>3754</v>
      </c>
      <c r="D733" s="164">
        <v>56900</v>
      </c>
      <c r="E733" s="164">
        <v>56900</v>
      </c>
      <c r="F733" s="164">
        <v>854</v>
      </c>
    </row>
    <row r="734" spans="1:6" ht="15.75">
      <c r="A734" t="str">
        <f t="shared" si="11"/>
        <v>.039990410</v>
      </c>
      <c r="B734" t="s">
        <v>1476</v>
      </c>
      <c r="C734" t="s">
        <v>1477</v>
      </c>
      <c r="D734" s="164">
        <v>1600500</v>
      </c>
      <c r="E734" s="164">
        <v>1600500</v>
      </c>
      <c r="F734" s="164">
        <v>32010</v>
      </c>
    </row>
    <row r="735" spans="1:6" ht="15.75">
      <c r="A735" t="str">
        <f t="shared" si="11"/>
        <v>.039990425</v>
      </c>
      <c r="B735" t="s">
        <v>1480</v>
      </c>
      <c r="C735" t="s">
        <v>1481</v>
      </c>
      <c r="D735" s="164">
        <v>11900</v>
      </c>
      <c r="E735" s="164">
        <v>11900</v>
      </c>
      <c r="F735" s="164">
        <v>238</v>
      </c>
    </row>
    <row r="736" spans="1:6" ht="15.75">
      <c r="A736" t="str">
        <f t="shared" si="11"/>
        <v>.039990430</v>
      </c>
      <c r="B736" t="s">
        <v>1483</v>
      </c>
      <c r="C736" t="s">
        <v>1481</v>
      </c>
      <c r="D736" s="164">
        <v>23900</v>
      </c>
      <c r="E736" s="164">
        <v>23900</v>
      </c>
      <c r="F736" s="164">
        <v>478</v>
      </c>
    </row>
    <row r="737" spans="1:6" ht="15.75">
      <c r="A737" t="str">
        <f t="shared" si="11"/>
        <v>.050010100</v>
      </c>
      <c r="B737" t="s">
        <v>1484</v>
      </c>
      <c r="C737" t="s">
        <v>1485</v>
      </c>
      <c r="D737" s="164">
        <v>786100</v>
      </c>
      <c r="E737" s="164">
        <v>0</v>
      </c>
      <c r="F737" s="164">
        <v>3931</v>
      </c>
    </row>
    <row r="738" spans="1:6" ht="15.75">
      <c r="A738" t="str">
        <f t="shared" si="11"/>
        <v>.050010200</v>
      </c>
      <c r="B738" t="s">
        <v>1488</v>
      </c>
      <c r="C738" t="s">
        <v>1485</v>
      </c>
      <c r="D738" s="164">
        <v>720400</v>
      </c>
      <c r="E738" s="164">
        <v>0</v>
      </c>
      <c r="F738" s="164">
        <v>3602</v>
      </c>
    </row>
    <row r="739" spans="1:6" ht="15.75">
      <c r="A739" t="str">
        <f t="shared" si="11"/>
        <v>.050010300</v>
      </c>
      <c r="B739" t="s">
        <v>1489</v>
      </c>
      <c r="C739" t="s">
        <v>2845</v>
      </c>
      <c r="D739" s="164">
        <v>607900</v>
      </c>
      <c r="E739" s="164">
        <v>0</v>
      </c>
      <c r="F739" s="164">
        <v>6079</v>
      </c>
    </row>
    <row r="740" spans="1:6" ht="15.75">
      <c r="A740" t="str">
        <f t="shared" si="11"/>
        <v>.050010400</v>
      </c>
      <c r="B740" t="s">
        <v>1490</v>
      </c>
      <c r="C740" t="s">
        <v>1485</v>
      </c>
      <c r="D740" s="164">
        <v>1372700</v>
      </c>
      <c r="E740" s="164">
        <v>0</v>
      </c>
      <c r="F740" s="164">
        <v>12616</v>
      </c>
    </row>
    <row r="741" spans="1:6" ht="15.75">
      <c r="A741" t="str">
        <f t="shared" si="11"/>
        <v>.050010500</v>
      </c>
      <c r="B741" t="s">
        <v>1491</v>
      </c>
      <c r="C741" t="s">
        <v>1492</v>
      </c>
      <c r="D741" s="164">
        <v>134800</v>
      </c>
      <c r="E741" s="164">
        <v>134800</v>
      </c>
      <c r="F741" s="164">
        <v>1097</v>
      </c>
    </row>
    <row r="742" spans="1:6" ht="15.75">
      <c r="A742" t="str">
        <f t="shared" si="11"/>
        <v>.050010550</v>
      </c>
      <c r="B742" t="s">
        <v>1494</v>
      </c>
      <c r="C742" t="s">
        <v>1495</v>
      </c>
      <c r="D742" s="164">
        <v>73800</v>
      </c>
      <c r="E742" s="164">
        <v>73800</v>
      </c>
      <c r="F742" s="164">
        <v>738</v>
      </c>
    </row>
    <row r="743" spans="1:6" ht="15.75">
      <c r="A743" t="str">
        <f t="shared" si="11"/>
        <v>.050010600</v>
      </c>
      <c r="B743" t="s">
        <v>1497</v>
      </c>
      <c r="C743" t="s">
        <v>2845</v>
      </c>
      <c r="D743" s="164">
        <v>754200</v>
      </c>
      <c r="E743" s="164">
        <v>0</v>
      </c>
      <c r="F743" s="164">
        <v>7542</v>
      </c>
    </row>
    <row r="744" spans="1:6" ht="15.75">
      <c r="A744" t="str">
        <f t="shared" si="11"/>
        <v>.050010650</v>
      </c>
      <c r="B744" t="s">
        <v>1498</v>
      </c>
      <c r="C744" t="s">
        <v>1499</v>
      </c>
      <c r="D744" s="164">
        <v>660800</v>
      </c>
      <c r="E744" s="164">
        <v>117800</v>
      </c>
      <c r="F744" s="164">
        <v>3893</v>
      </c>
    </row>
    <row r="745" spans="1:6" ht="15.75">
      <c r="A745" t="str">
        <f t="shared" si="11"/>
        <v>.050010700</v>
      </c>
      <c r="B745" t="s">
        <v>1501</v>
      </c>
      <c r="C745" t="s">
        <v>1502</v>
      </c>
      <c r="D745" s="164">
        <v>560800</v>
      </c>
      <c r="E745" s="164">
        <v>0</v>
      </c>
      <c r="F745" s="164">
        <v>5608</v>
      </c>
    </row>
    <row r="746" spans="1:6" ht="15.75">
      <c r="A746" t="str">
        <f t="shared" si="11"/>
        <v>.050020100</v>
      </c>
      <c r="B746" t="s">
        <v>1504</v>
      </c>
      <c r="C746" t="s">
        <v>1505</v>
      </c>
      <c r="D746" s="164">
        <v>1857700</v>
      </c>
      <c r="E746" s="164">
        <v>0</v>
      </c>
      <c r="F746" s="164">
        <v>18577</v>
      </c>
    </row>
    <row r="747" spans="1:6" ht="15.75">
      <c r="A747" t="str">
        <f t="shared" si="11"/>
        <v>.050020150</v>
      </c>
      <c r="B747" t="s">
        <v>1507</v>
      </c>
      <c r="C747" t="s">
        <v>1508</v>
      </c>
      <c r="D747" s="164">
        <v>399200</v>
      </c>
      <c r="E747" s="164">
        <v>0</v>
      </c>
      <c r="F747" s="164">
        <v>2788</v>
      </c>
    </row>
    <row r="748" spans="1:6" ht="15.75">
      <c r="A748" t="str">
        <f t="shared" si="11"/>
        <v>.050020200</v>
      </c>
      <c r="B748" t="s">
        <v>1510</v>
      </c>
      <c r="C748" t="s">
        <v>1511</v>
      </c>
      <c r="D748" s="164">
        <v>372600</v>
      </c>
      <c r="E748" s="164">
        <v>0</v>
      </c>
      <c r="F748" s="164">
        <v>1863</v>
      </c>
    </row>
    <row r="749" spans="1:6" ht="15.75">
      <c r="A749" t="str">
        <f t="shared" si="11"/>
        <v>.050020300</v>
      </c>
      <c r="B749" t="s">
        <v>1513</v>
      </c>
      <c r="C749" t="s">
        <v>1514</v>
      </c>
      <c r="D749" s="164">
        <v>38800</v>
      </c>
      <c r="E749" s="164">
        <v>38800</v>
      </c>
      <c r="F749" s="164">
        <v>237</v>
      </c>
    </row>
    <row r="750" spans="1:6" ht="15.75">
      <c r="A750" t="str">
        <f t="shared" si="11"/>
        <v>.050020400</v>
      </c>
      <c r="B750" t="s">
        <v>1517</v>
      </c>
      <c r="C750" t="s">
        <v>1518</v>
      </c>
      <c r="D750" s="164">
        <v>298500</v>
      </c>
      <c r="E750" s="164">
        <v>0</v>
      </c>
      <c r="F750" s="164">
        <v>2985</v>
      </c>
    </row>
    <row r="751" spans="1:6" ht="15.75">
      <c r="A751" t="str">
        <f t="shared" si="11"/>
        <v>.050020450</v>
      </c>
      <c r="B751" t="s">
        <v>1519</v>
      </c>
      <c r="C751" t="s">
        <v>1511</v>
      </c>
      <c r="D751" s="164">
        <v>562900</v>
      </c>
      <c r="E751" s="164">
        <v>0</v>
      </c>
      <c r="F751" s="164">
        <v>5629</v>
      </c>
    </row>
    <row r="752" spans="1:6" ht="15.75">
      <c r="A752" t="str">
        <f t="shared" si="11"/>
        <v>.050020500</v>
      </c>
      <c r="B752" t="s">
        <v>1520</v>
      </c>
      <c r="C752" t="s">
        <v>1521</v>
      </c>
      <c r="D752" s="164">
        <v>524700</v>
      </c>
      <c r="E752" s="164">
        <v>0</v>
      </c>
      <c r="F752" s="164">
        <v>3936</v>
      </c>
    </row>
    <row r="753" spans="1:6" ht="15.75">
      <c r="A753" t="str">
        <f t="shared" si="11"/>
        <v>.050020525</v>
      </c>
      <c r="B753" t="s">
        <v>1524</v>
      </c>
      <c r="C753" t="s">
        <v>1525</v>
      </c>
      <c r="D753" s="164">
        <v>300000</v>
      </c>
      <c r="E753" s="164">
        <v>269800</v>
      </c>
      <c r="F753" s="164">
        <v>2347</v>
      </c>
    </row>
    <row r="754" spans="1:6" ht="15.75">
      <c r="A754" t="str">
        <f t="shared" si="11"/>
        <v>.050020550</v>
      </c>
      <c r="B754" t="s">
        <v>1527</v>
      </c>
      <c r="C754" t="s">
        <v>1528</v>
      </c>
      <c r="D754" s="164">
        <v>39800</v>
      </c>
      <c r="E754" s="164">
        <v>39800</v>
      </c>
      <c r="F754" s="164">
        <v>597</v>
      </c>
    </row>
    <row r="755" spans="1:6" ht="15.75">
      <c r="A755" t="str">
        <f t="shared" si="11"/>
        <v>.050020600</v>
      </c>
      <c r="B755" t="s">
        <v>1530</v>
      </c>
      <c r="C755" t="s">
        <v>1531</v>
      </c>
      <c r="D755" s="164">
        <v>111800</v>
      </c>
      <c r="E755" s="164">
        <v>0</v>
      </c>
      <c r="F755" s="164">
        <v>0</v>
      </c>
    </row>
    <row r="756" spans="1:6" ht="15.75">
      <c r="A756" t="str">
        <f t="shared" si="11"/>
        <v>.050020700</v>
      </c>
      <c r="B756" t="s">
        <v>1533</v>
      </c>
      <c r="C756" t="s">
        <v>1534</v>
      </c>
      <c r="D756" s="164">
        <v>336500</v>
      </c>
      <c r="E756" s="164">
        <v>0</v>
      </c>
      <c r="F756" s="164">
        <v>3365</v>
      </c>
    </row>
    <row r="757" spans="1:6" ht="15.75">
      <c r="A757" t="str">
        <f t="shared" si="11"/>
        <v>.050020800</v>
      </c>
      <c r="B757" t="s">
        <v>1537</v>
      </c>
      <c r="C757" t="s">
        <v>1502</v>
      </c>
      <c r="D757" s="164">
        <v>1409800</v>
      </c>
      <c r="E757" s="164">
        <v>0</v>
      </c>
      <c r="F757" s="164">
        <v>14098</v>
      </c>
    </row>
    <row r="758" spans="1:6" ht="15.75">
      <c r="A758" t="str">
        <f t="shared" si="11"/>
        <v>.050120200</v>
      </c>
      <c r="B758" t="s">
        <v>1538</v>
      </c>
      <c r="C758" t="s">
        <v>1485</v>
      </c>
      <c r="D758" s="164">
        <v>786100</v>
      </c>
      <c r="E758" s="164">
        <v>0</v>
      </c>
      <c r="F758" s="164">
        <v>7861</v>
      </c>
    </row>
    <row r="759" spans="1:6" ht="15.75">
      <c r="A759" t="str">
        <f t="shared" si="11"/>
        <v>.050130200</v>
      </c>
      <c r="B759" t="s">
        <v>1539</v>
      </c>
      <c r="C759" t="s">
        <v>1540</v>
      </c>
      <c r="D759" s="164">
        <v>392000</v>
      </c>
      <c r="E759" s="164">
        <v>0</v>
      </c>
      <c r="F759" s="164">
        <v>2614</v>
      </c>
    </row>
    <row r="760" spans="1:6" ht="15.75">
      <c r="A760" t="str">
        <f t="shared" si="11"/>
        <v>.050130300</v>
      </c>
      <c r="B760" t="s">
        <v>1541</v>
      </c>
      <c r="C760" t="s">
        <v>1542</v>
      </c>
      <c r="D760" s="164">
        <v>242800</v>
      </c>
      <c r="E760" s="164">
        <v>0</v>
      </c>
      <c r="F760" s="164">
        <v>1204</v>
      </c>
    </row>
    <row r="761" spans="1:6" ht="15.75">
      <c r="A761" t="str">
        <f t="shared" si="11"/>
        <v>.050130400</v>
      </c>
      <c r="B761" t="s">
        <v>1544</v>
      </c>
      <c r="C761" t="s">
        <v>1545</v>
      </c>
      <c r="D761" s="164">
        <v>259700</v>
      </c>
      <c r="E761" s="164">
        <v>259700</v>
      </c>
      <c r="F761" s="164">
        <v>3407</v>
      </c>
    </row>
    <row r="762" spans="1:6" ht="15.75">
      <c r="A762" t="str">
        <f t="shared" si="11"/>
        <v>.050130500</v>
      </c>
      <c r="B762" t="s">
        <v>1546</v>
      </c>
      <c r="C762" t="s">
        <v>1545</v>
      </c>
      <c r="D762" s="164">
        <v>70600</v>
      </c>
      <c r="E762" s="164">
        <v>70600</v>
      </c>
      <c r="F762" s="164">
        <v>883</v>
      </c>
    </row>
    <row r="763" spans="1:6" ht="15.75">
      <c r="A763" t="str">
        <f t="shared" si="11"/>
        <v>.050130700</v>
      </c>
      <c r="B763" t="s">
        <v>1548</v>
      </c>
      <c r="C763" t="s">
        <v>1549</v>
      </c>
      <c r="D763" s="164">
        <v>52200</v>
      </c>
      <c r="E763" s="164">
        <v>0</v>
      </c>
      <c r="F763" s="164">
        <v>492</v>
      </c>
    </row>
    <row r="764" spans="1:6" ht="15.75">
      <c r="A764" t="str">
        <f t="shared" si="11"/>
        <v>.050130750</v>
      </c>
      <c r="B764" t="s">
        <v>1551</v>
      </c>
      <c r="C764" t="s">
        <v>1545</v>
      </c>
      <c r="D764" s="164">
        <v>48300</v>
      </c>
      <c r="E764" s="164">
        <v>48300</v>
      </c>
      <c r="F764" s="164">
        <v>604</v>
      </c>
    </row>
    <row r="765" spans="1:6" ht="15.75">
      <c r="A765" t="str">
        <f t="shared" si="11"/>
        <v>.050240200</v>
      </c>
      <c r="B765" t="s">
        <v>1552</v>
      </c>
      <c r="C765" t="s">
        <v>1553</v>
      </c>
      <c r="D765" s="164">
        <v>193600</v>
      </c>
      <c r="E765" s="164">
        <v>191400</v>
      </c>
      <c r="F765" s="164">
        <v>1714</v>
      </c>
    </row>
    <row r="766" spans="1:6" ht="15.75">
      <c r="A766" t="str">
        <f t="shared" si="11"/>
        <v>.050240225</v>
      </c>
      <c r="B766" t="s">
        <v>1555</v>
      </c>
      <c r="C766" t="s">
        <v>1556</v>
      </c>
      <c r="D766" s="164">
        <v>545000</v>
      </c>
      <c r="E766" s="164">
        <v>0</v>
      </c>
      <c r="F766" s="164">
        <v>5450</v>
      </c>
    </row>
    <row r="767" spans="1:6" ht="15.75">
      <c r="A767" t="str">
        <f t="shared" si="11"/>
        <v>.050240250</v>
      </c>
      <c r="B767" t="s">
        <v>1558</v>
      </c>
      <c r="C767" t="s">
        <v>1556</v>
      </c>
      <c r="D767" s="164">
        <v>335300</v>
      </c>
      <c r="E767" s="164">
        <v>0</v>
      </c>
      <c r="F767" s="164">
        <v>3353</v>
      </c>
    </row>
    <row r="768" spans="1:6" ht="15.75">
      <c r="A768" t="str">
        <f t="shared" si="11"/>
        <v>.050240275</v>
      </c>
      <c r="B768" t="s">
        <v>1559</v>
      </c>
      <c r="C768" t="s">
        <v>1560</v>
      </c>
      <c r="D768" s="164">
        <v>251100</v>
      </c>
      <c r="E768" s="164">
        <v>0</v>
      </c>
      <c r="F768" s="164">
        <v>2511</v>
      </c>
    </row>
    <row r="769" spans="1:6" ht="15.75">
      <c r="A769" t="str">
        <f t="shared" si="11"/>
        <v>.050240500</v>
      </c>
      <c r="B769" t="s">
        <v>1562</v>
      </c>
      <c r="C769" t="s">
        <v>1560</v>
      </c>
      <c r="D769" s="164">
        <v>335000</v>
      </c>
      <c r="E769" s="164">
        <v>0</v>
      </c>
      <c r="F769" s="164">
        <v>3350</v>
      </c>
    </row>
    <row r="770" spans="1:6" ht="15.75">
      <c r="A770" t="str">
        <f t="shared" si="11"/>
        <v>.050240600</v>
      </c>
      <c r="B770" t="s">
        <v>1563</v>
      </c>
      <c r="C770" t="s">
        <v>1549</v>
      </c>
      <c r="D770" s="164">
        <v>1004400</v>
      </c>
      <c r="E770" s="164">
        <v>0</v>
      </c>
      <c r="F770" s="164">
        <v>10044</v>
      </c>
    </row>
    <row r="771" spans="1:6" ht="15.75">
      <c r="A771" t="str">
        <f t="shared" si="11"/>
        <v>.050240625</v>
      </c>
      <c r="B771" t="s">
        <v>1564</v>
      </c>
      <c r="C771" t="s">
        <v>1565</v>
      </c>
      <c r="D771" s="164">
        <v>99800</v>
      </c>
      <c r="E771" s="164">
        <v>99800</v>
      </c>
      <c r="F771" s="164">
        <v>715</v>
      </c>
    </row>
    <row r="772" spans="1:6" ht="15.75">
      <c r="A772" t="str">
        <f aca="true" t="shared" si="12" ref="A772:A835">CONCATENATE(".",B772)</f>
        <v>.050240650</v>
      </c>
      <c r="B772" t="s">
        <v>1567</v>
      </c>
      <c r="C772" t="s">
        <v>1545</v>
      </c>
      <c r="D772" s="164">
        <v>37700</v>
      </c>
      <c r="E772" s="164">
        <v>37700</v>
      </c>
      <c r="F772" s="164">
        <v>471</v>
      </c>
    </row>
    <row r="773" spans="1:6" ht="15.75">
      <c r="A773" t="str">
        <f t="shared" si="12"/>
        <v>.050250700</v>
      </c>
      <c r="B773" t="s">
        <v>1568</v>
      </c>
      <c r="C773" t="s">
        <v>1569</v>
      </c>
      <c r="D773" s="164">
        <v>194000</v>
      </c>
      <c r="E773" s="164">
        <v>0</v>
      </c>
      <c r="F773" s="164">
        <v>970</v>
      </c>
    </row>
    <row r="774" spans="1:6" ht="15.75">
      <c r="A774" t="str">
        <f t="shared" si="12"/>
        <v>.050250750</v>
      </c>
      <c r="B774" t="s">
        <v>1571</v>
      </c>
      <c r="C774" t="s">
        <v>3605</v>
      </c>
      <c r="D774" s="164">
        <v>194000</v>
      </c>
      <c r="E774" s="164">
        <v>0</v>
      </c>
      <c r="F774" s="164">
        <v>1940</v>
      </c>
    </row>
    <row r="775" spans="1:6" ht="15.75">
      <c r="A775" t="str">
        <f t="shared" si="12"/>
        <v>.050250800</v>
      </c>
      <c r="B775" t="s">
        <v>1572</v>
      </c>
      <c r="C775" t="s">
        <v>1560</v>
      </c>
      <c r="D775" s="164">
        <v>541800</v>
      </c>
      <c r="E775" s="164">
        <v>0</v>
      </c>
      <c r="F775" s="164">
        <v>5418</v>
      </c>
    </row>
    <row r="776" spans="1:6" ht="15.75">
      <c r="A776" t="str">
        <f t="shared" si="12"/>
        <v>.050250825</v>
      </c>
      <c r="B776" t="s">
        <v>1573</v>
      </c>
      <c r="C776" t="s">
        <v>1560</v>
      </c>
      <c r="D776" s="164">
        <v>300700</v>
      </c>
      <c r="E776" s="164">
        <v>0</v>
      </c>
      <c r="F776" s="164">
        <v>3007</v>
      </c>
    </row>
    <row r="777" spans="1:6" ht="15.75">
      <c r="A777" t="str">
        <f t="shared" si="12"/>
        <v>.050250850</v>
      </c>
      <c r="B777" t="s">
        <v>1574</v>
      </c>
      <c r="C777" t="s">
        <v>1575</v>
      </c>
      <c r="D777" s="164">
        <v>177400</v>
      </c>
      <c r="E777" s="164">
        <v>177400</v>
      </c>
      <c r="F777" s="164">
        <v>1561</v>
      </c>
    </row>
    <row r="778" spans="1:6" ht="15.75">
      <c r="A778" t="str">
        <f t="shared" si="12"/>
        <v>.050250900</v>
      </c>
      <c r="B778" t="s">
        <v>1577</v>
      </c>
      <c r="C778" t="s">
        <v>1578</v>
      </c>
      <c r="D778" s="164">
        <v>339500</v>
      </c>
      <c r="E778" s="164">
        <v>0</v>
      </c>
      <c r="F778" s="164">
        <v>0</v>
      </c>
    </row>
    <row r="779" spans="1:6" ht="15.75">
      <c r="A779" t="str">
        <f t="shared" si="12"/>
        <v>.050251000</v>
      </c>
      <c r="B779" t="s">
        <v>1582</v>
      </c>
      <c r="C779" t="s">
        <v>1583</v>
      </c>
      <c r="D779" s="164">
        <v>363600</v>
      </c>
      <c r="E779" s="164">
        <v>0</v>
      </c>
      <c r="F779" s="164">
        <v>3636</v>
      </c>
    </row>
    <row r="780" spans="1:6" ht="15.75">
      <c r="A780" t="str">
        <f t="shared" si="12"/>
        <v>.050251100</v>
      </c>
      <c r="B780" t="s">
        <v>1585</v>
      </c>
      <c r="C780" t="s">
        <v>1586</v>
      </c>
      <c r="D780" s="164">
        <v>408000</v>
      </c>
      <c r="E780" s="164">
        <v>0</v>
      </c>
      <c r="F780" s="164">
        <v>2040</v>
      </c>
    </row>
    <row r="781" spans="1:6" ht="15.75">
      <c r="A781" t="str">
        <f t="shared" si="12"/>
        <v>.050340400</v>
      </c>
      <c r="B781" t="s">
        <v>1588</v>
      </c>
      <c r="C781" t="s">
        <v>1589</v>
      </c>
      <c r="D781" s="164">
        <v>1177400</v>
      </c>
      <c r="E781" s="164">
        <v>0</v>
      </c>
      <c r="F781" s="164">
        <v>5887</v>
      </c>
    </row>
    <row r="782" spans="1:6" ht="15.75">
      <c r="A782" t="str">
        <f t="shared" si="12"/>
        <v>.050340450</v>
      </c>
      <c r="B782" t="s">
        <v>1591</v>
      </c>
      <c r="C782" t="s">
        <v>1592</v>
      </c>
      <c r="D782" s="164">
        <v>156900</v>
      </c>
      <c r="E782" s="164">
        <v>156900</v>
      </c>
      <c r="F782" s="164">
        <v>1338</v>
      </c>
    </row>
    <row r="783" spans="1:6" ht="15.75">
      <c r="A783" t="str">
        <f t="shared" si="12"/>
        <v>.050340500</v>
      </c>
      <c r="B783" t="s">
        <v>1594</v>
      </c>
      <c r="C783" t="s">
        <v>1589</v>
      </c>
      <c r="D783" s="164">
        <v>754600</v>
      </c>
      <c r="E783" s="164">
        <v>0</v>
      </c>
      <c r="F783" s="164">
        <v>7546</v>
      </c>
    </row>
    <row r="784" spans="1:6" ht="15.75">
      <c r="A784" t="str">
        <f t="shared" si="12"/>
        <v>.050340550</v>
      </c>
      <c r="B784" t="s">
        <v>1595</v>
      </c>
      <c r="C784" t="s">
        <v>1589</v>
      </c>
      <c r="D784" s="164">
        <v>316000</v>
      </c>
      <c r="E784" s="164">
        <v>258400</v>
      </c>
      <c r="F784" s="164">
        <v>2732</v>
      </c>
    </row>
    <row r="785" spans="1:6" ht="15.75">
      <c r="A785" t="str">
        <f t="shared" si="12"/>
        <v>.050340600</v>
      </c>
      <c r="B785" t="s">
        <v>1596</v>
      </c>
      <c r="C785" t="s">
        <v>1597</v>
      </c>
      <c r="D785" s="164">
        <v>174500</v>
      </c>
      <c r="E785" s="164">
        <v>174500</v>
      </c>
      <c r="F785" s="164">
        <v>1530</v>
      </c>
    </row>
    <row r="786" spans="1:6" ht="15.75">
      <c r="A786" t="str">
        <f t="shared" si="12"/>
        <v>.050340700</v>
      </c>
      <c r="B786" t="s">
        <v>1599</v>
      </c>
      <c r="C786" t="s">
        <v>1600</v>
      </c>
      <c r="D786" s="164">
        <v>155400</v>
      </c>
      <c r="E786" s="164">
        <v>155400</v>
      </c>
      <c r="F786" s="164">
        <v>1321</v>
      </c>
    </row>
    <row r="787" spans="1:6" ht="15.75">
      <c r="A787" t="str">
        <f t="shared" si="12"/>
        <v>.050340750</v>
      </c>
      <c r="B787" t="s">
        <v>1602</v>
      </c>
      <c r="C787" t="s">
        <v>1603</v>
      </c>
      <c r="D787" s="164">
        <v>589000</v>
      </c>
      <c r="E787" s="164">
        <v>0</v>
      </c>
      <c r="F787" s="164">
        <v>2945</v>
      </c>
    </row>
    <row r="788" spans="1:6" ht="15.75">
      <c r="A788" t="str">
        <f t="shared" si="12"/>
        <v>.050340800</v>
      </c>
      <c r="B788" t="s">
        <v>1605</v>
      </c>
      <c r="C788" t="s">
        <v>1606</v>
      </c>
      <c r="D788" s="164">
        <v>540200</v>
      </c>
      <c r="E788" s="164">
        <v>0</v>
      </c>
      <c r="F788" s="164">
        <v>5402</v>
      </c>
    </row>
    <row r="789" spans="1:6" ht="15.75">
      <c r="A789" t="str">
        <f t="shared" si="12"/>
        <v>.050350100</v>
      </c>
      <c r="B789" t="s">
        <v>1609</v>
      </c>
      <c r="C789" t="s">
        <v>1610</v>
      </c>
      <c r="D789" s="164">
        <v>932100</v>
      </c>
      <c r="E789" s="164">
        <v>0</v>
      </c>
      <c r="F789" s="164">
        <v>4292</v>
      </c>
    </row>
    <row r="790" spans="1:6" ht="15.75">
      <c r="A790" t="str">
        <f t="shared" si="12"/>
        <v>.050350110</v>
      </c>
      <c r="B790" t="s">
        <v>1612</v>
      </c>
      <c r="C790" t="s">
        <v>1613</v>
      </c>
      <c r="D790" s="164">
        <v>365100</v>
      </c>
      <c r="E790" s="164">
        <v>0</v>
      </c>
      <c r="F790" s="164">
        <v>3651</v>
      </c>
    </row>
    <row r="791" spans="1:6" ht="15.75">
      <c r="A791" t="str">
        <f t="shared" si="12"/>
        <v>.050350120</v>
      </c>
      <c r="B791" t="s">
        <v>1615</v>
      </c>
      <c r="C791" t="s">
        <v>1616</v>
      </c>
      <c r="D791" s="164">
        <v>12600</v>
      </c>
      <c r="E791" s="164">
        <v>12600</v>
      </c>
      <c r="F791" s="164">
        <v>158</v>
      </c>
    </row>
    <row r="792" spans="1:6" ht="15.75">
      <c r="A792" t="str">
        <f t="shared" si="12"/>
        <v>.050350130</v>
      </c>
      <c r="B792" t="s">
        <v>1618</v>
      </c>
      <c r="C792" t="s">
        <v>1619</v>
      </c>
      <c r="D792" s="164">
        <v>36000</v>
      </c>
      <c r="E792" s="164">
        <v>0</v>
      </c>
      <c r="F792" s="164">
        <v>180</v>
      </c>
    </row>
    <row r="793" spans="1:6" ht="15.75">
      <c r="A793" t="str">
        <f t="shared" si="12"/>
        <v>.050350135</v>
      </c>
      <c r="B793" t="s">
        <v>1621</v>
      </c>
      <c r="C793" t="s">
        <v>1622</v>
      </c>
      <c r="D793" s="164">
        <v>19400</v>
      </c>
      <c r="E793" s="164">
        <v>19400</v>
      </c>
      <c r="F793" s="164">
        <v>243</v>
      </c>
    </row>
    <row r="794" spans="1:6" ht="15.75">
      <c r="A794" t="str">
        <f t="shared" si="12"/>
        <v>.050350200</v>
      </c>
      <c r="B794" t="s">
        <v>1624</v>
      </c>
      <c r="C794" t="s">
        <v>1625</v>
      </c>
      <c r="D794" s="164">
        <v>845600</v>
      </c>
      <c r="E794" s="164">
        <v>92600</v>
      </c>
      <c r="F794" s="164">
        <v>8396</v>
      </c>
    </row>
    <row r="795" spans="1:6" ht="15.75">
      <c r="A795" t="str">
        <f t="shared" si="12"/>
        <v>.050350250</v>
      </c>
      <c r="B795" t="s">
        <v>1627</v>
      </c>
      <c r="C795" t="s">
        <v>1628</v>
      </c>
      <c r="D795" s="164">
        <v>752900</v>
      </c>
      <c r="E795" s="164">
        <v>0</v>
      </c>
      <c r="F795" s="164">
        <v>6274</v>
      </c>
    </row>
    <row r="796" spans="1:6" ht="15.75">
      <c r="A796" t="str">
        <f t="shared" si="12"/>
        <v>.050350300</v>
      </c>
      <c r="B796" t="s">
        <v>1630</v>
      </c>
      <c r="C796" t="s">
        <v>1631</v>
      </c>
      <c r="D796" s="164">
        <v>326600</v>
      </c>
      <c r="E796" s="164">
        <v>24000</v>
      </c>
      <c r="F796" s="164">
        <v>3386</v>
      </c>
    </row>
    <row r="797" spans="1:6" ht="15.75">
      <c r="A797" t="str">
        <f t="shared" si="12"/>
        <v>.050350350</v>
      </c>
      <c r="B797" t="s">
        <v>1634</v>
      </c>
      <c r="C797" t="s">
        <v>1635</v>
      </c>
      <c r="D797" s="164">
        <v>186300</v>
      </c>
      <c r="E797" s="164">
        <v>186300</v>
      </c>
      <c r="F797" s="164">
        <v>1658</v>
      </c>
    </row>
    <row r="798" spans="1:6" ht="15.75">
      <c r="A798" t="str">
        <f t="shared" si="12"/>
        <v>.050350400</v>
      </c>
      <c r="B798" t="s">
        <v>1637</v>
      </c>
      <c r="C798" t="s">
        <v>1638</v>
      </c>
      <c r="D798" s="164">
        <v>746900</v>
      </c>
      <c r="E798" s="164">
        <v>0</v>
      </c>
      <c r="F798" s="164">
        <v>3735</v>
      </c>
    </row>
    <row r="799" spans="1:6" ht="15.75">
      <c r="A799" t="str">
        <f t="shared" si="12"/>
        <v>.050350450</v>
      </c>
      <c r="B799" t="s">
        <v>1640</v>
      </c>
      <c r="C799" t="s">
        <v>4020</v>
      </c>
      <c r="D799" s="164">
        <v>498600</v>
      </c>
      <c r="E799" s="164">
        <v>0</v>
      </c>
      <c r="F799" s="164">
        <v>2493</v>
      </c>
    </row>
    <row r="800" spans="1:6" ht="15.75">
      <c r="A800" t="str">
        <f t="shared" si="12"/>
        <v>.050360100</v>
      </c>
      <c r="B800" t="s">
        <v>1641</v>
      </c>
      <c r="C800" t="s">
        <v>1642</v>
      </c>
      <c r="D800" s="164">
        <v>501800</v>
      </c>
      <c r="E800" s="164">
        <v>0</v>
      </c>
      <c r="F800" s="164">
        <v>5018</v>
      </c>
    </row>
    <row r="801" spans="1:6" ht="15.75">
      <c r="A801" t="str">
        <f t="shared" si="12"/>
        <v>.050360150</v>
      </c>
      <c r="B801" t="s">
        <v>1644</v>
      </c>
      <c r="C801" t="s">
        <v>1610</v>
      </c>
      <c r="D801" s="164">
        <v>403300</v>
      </c>
      <c r="E801" s="164">
        <v>343700</v>
      </c>
      <c r="F801" s="164">
        <v>3672</v>
      </c>
    </row>
    <row r="802" spans="1:6" ht="15.75">
      <c r="A802" t="str">
        <f t="shared" si="12"/>
        <v>.050360200</v>
      </c>
      <c r="B802" t="s">
        <v>1645</v>
      </c>
      <c r="C802" t="s">
        <v>1610</v>
      </c>
      <c r="D802" s="164">
        <v>150100</v>
      </c>
      <c r="E802" s="164">
        <v>0</v>
      </c>
      <c r="F802" s="164">
        <v>751</v>
      </c>
    </row>
    <row r="803" spans="1:6" ht="15.75">
      <c r="A803" t="str">
        <f t="shared" si="12"/>
        <v>.050360210</v>
      </c>
      <c r="B803" t="s">
        <v>1646</v>
      </c>
      <c r="C803" t="s">
        <v>1616</v>
      </c>
      <c r="D803" s="164">
        <v>2300</v>
      </c>
      <c r="E803" s="164">
        <v>2300</v>
      </c>
      <c r="F803" s="164">
        <v>29</v>
      </c>
    </row>
    <row r="804" spans="1:6" ht="15.75">
      <c r="A804" t="str">
        <f t="shared" si="12"/>
        <v>.050360220</v>
      </c>
      <c r="B804" t="s">
        <v>1647</v>
      </c>
      <c r="C804" t="s">
        <v>1619</v>
      </c>
      <c r="D804" s="164">
        <v>3400</v>
      </c>
      <c r="E804" s="164">
        <v>3400</v>
      </c>
      <c r="F804" s="164">
        <v>43</v>
      </c>
    </row>
    <row r="805" spans="1:6" ht="15.75">
      <c r="A805" t="str">
        <f t="shared" si="12"/>
        <v>.050360300</v>
      </c>
      <c r="B805" t="s">
        <v>1648</v>
      </c>
      <c r="C805" t="s">
        <v>1649</v>
      </c>
      <c r="D805" s="164">
        <v>13300</v>
      </c>
      <c r="E805" s="164">
        <v>13300</v>
      </c>
      <c r="F805" s="164">
        <v>133</v>
      </c>
    </row>
    <row r="806" spans="1:6" ht="15.75">
      <c r="A806" t="str">
        <f t="shared" si="12"/>
        <v>.050360600</v>
      </c>
      <c r="B806" t="s">
        <v>1652</v>
      </c>
      <c r="C806" t="s">
        <v>1653</v>
      </c>
      <c r="D806" s="164">
        <v>212800</v>
      </c>
      <c r="E806" s="164">
        <v>212800</v>
      </c>
      <c r="F806" s="164">
        <v>1947</v>
      </c>
    </row>
    <row r="807" spans="1:6" ht="15.75">
      <c r="A807" t="str">
        <f t="shared" si="12"/>
        <v>.050360700</v>
      </c>
      <c r="B807" t="s">
        <v>1655</v>
      </c>
      <c r="C807" t="s">
        <v>1656</v>
      </c>
      <c r="D807" s="164">
        <v>102900</v>
      </c>
      <c r="E807" s="164">
        <v>102900</v>
      </c>
      <c r="F807" s="164">
        <v>749</v>
      </c>
    </row>
    <row r="808" spans="1:6" ht="15.75">
      <c r="A808" t="str">
        <f t="shared" si="12"/>
        <v>.050360800</v>
      </c>
      <c r="B808" t="s">
        <v>1658</v>
      </c>
      <c r="C808" t="s">
        <v>1586</v>
      </c>
      <c r="D808" s="164">
        <v>664400</v>
      </c>
      <c r="E808" s="164">
        <v>0</v>
      </c>
      <c r="F808" s="164">
        <v>3322</v>
      </c>
    </row>
    <row r="809" spans="1:6" ht="15.75">
      <c r="A809" t="str">
        <f t="shared" si="12"/>
        <v>.056000010</v>
      </c>
      <c r="B809" t="s">
        <v>1659</v>
      </c>
      <c r="C809" t="s">
        <v>3577</v>
      </c>
      <c r="D809" s="164">
        <v>421100</v>
      </c>
      <c r="E809" s="164">
        <v>276700</v>
      </c>
      <c r="F809" s="164">
        <v>2993</v>
      </c>
    </row>
    <row r="810" spans="1:6" ht="15.75">
      <c r="A810" t="str">
        <f t="shared" si="12"/>
        <v>.056000020</v>
      </c>
      <c r="B810" t="s">
        <v>1660</v>
      </c>
      <c r="C810" t="s">
        <v>1661</v>
      </c>
      <c r="D810" s="164">
        <v>28000</v>
      </c>
      <c r="E810" s="164">
        <v>0</v>
      </c>
      <c r="F810" s="164">
        <v>140</v>
      </c>
    </row>
    <row r="811" spans="1:6" ht="15.75">
      <c r="A811" t="str">
        <f t="shared" si="12"/>
        <v>.056000021</v>
      </c>
      <c r="B811" t="s">
        <v>1663</v>
      </c>
      <c r="C811" t="s">
        <v>1661</v>
      </c>
      <c r="D811" s="164">
        <v>234800</v>
      </c>
      <c r="E811" s="164">
        <v>0</v>
      </c>
      <c r="F811" s="164">
        <v>1174</v>
      </c>
    </row>
    <row r="812" spans="1:6" ht="15.75">
      <c r="A812" t="str">
        <f t="shared" si="12"/>
        <v>.056000022</v>
      </c>
      <c r="B812" t="s">
        <v>1664</v>
      </c>
      <c r="C812" t="s">
        <v>1661</v>
      </c>
      <c r="D812" s="164">
        <v>316800</v>
      </c>
      <c r="E812" s="164">
        <v>0</v>
      </c>
      <c r="F812" s="164">
        <v>1584</v>
      </c>
    </row>
    <row r="813" spans="1:6" ht="15.75">
      <c r="A813" t="str">
        <f t="shared" si="12"/>
        <v>.056000023</v>
      </c>
      <c r="B813" t="s">
        <v>1665</v>
      </c>
      <c r="C813" t="s">
        <v>1666</v>
      </c>
      <c r="D813" s="164">
        <v>5400</v>
      </c>
      <c r="E813" s="164">
        <v>5400</v>
      </c>
      <c r="F813" s="164">
        <v>54</v>
      </c>
    </row>
    <row r="814" spans="1:6" ht="15.75">
      <c r="A814" t="str">
        <f t="shared" si="12"/>
        <v>.056000024</v>
      </c>
      <c r="B814" t="s">
        <v>1668</v>
      </c>
      <c r="C814" t="s">
        <v>1669</v>
      </c>
      <c r="D814" s="164">
        <v>38100</v>
      </c>
      <c r="E814" s="164">
        <v>0</v>
      </c>
      <c r="F814" s="164">
        <v>381</v>
      </c>
    </row>
    <row r="815" spans="1:6" ht="15.75">
      <c r="A815" t="str">
        <f t="shared" si="12"/>
        <v>.056000025</v>
      </c>
      <c r="B815" t="s">
        <v>1671</v>
      </c>
      <c r="C815" t="s">
        <v>1666</v>
      </c>
      <c r="D815" s="164">
        <v>3200</v>
      </c>
      <c r="E815" s="164">
        <v>3200</v>
      </c>
      <c r="F815" s="164">
        <v>32</v>
      </c>
    </row>
    <row r="816" spans="1:6" ht="15.75">
      <c r="A816" t="str">
        <f t="shared" si="12"/>
        <v>.056000026</v>
      </c>
      <c r="B816" t="s">
        <v>1672</v>
      </c>
      <c r="C816" t="s">
        <v>1673</v>
      </c>
      <c r="D816" s="164">
        <v>8700</v>
      </c>
      <c r="E816" s="164">
        <v>0</v>
      </c>
      <c r="F816" s="164">
        <v>44</v>
      </c>
    </row>
    <row r="817" spans="1:6" ht="15.75">
      <c r="A817" t="str">
        <f t="shared" si="12"/>
        <v>.056000030</v>
      </c>
      <c r="B817" t="s">
        <v>1676</v>
      </c>
      <c r="C817" t="s">
        <v>1666</v>
      </c>
      <c r="D817" s="164">
        <v>115600</v>
      </c>
      <c r="E817" s="164">
        <v>115600</v>
      </c>
      <c r="F817" s="164">
        <v>895</v>
      </c>
    </row>
    <row r="818" spans="1:6" ht="15.75">
      <c r="A818" t="str">
        <f t="shared" si="12"/>
        <v>.59970020</v>
      </c>
      <c r="B818">
        <v>59970020</v>
      </c>
      <c r="C818" t="s">
        <v>1678</v>
      </c>
      <c r="D818" s="164">
        <v>241600</v>
      </c>
      <c r="E818" s="164">
        <v>241600</v>
      </c>
      <c r="F818" s="164">
        <v>4832</v>
      </c>
    </row>
    <row r="819" spans="1:6" ht="15.75">
      <c r="A819" t="str">
        <f t="shared" si="12"/>
        <v>.59990430</v>
      </c>
      <c r="B819">
        <v>59990430</v>
      </c>
      <c r="C819" t="s">
        <v>1481</v>
      </c>
      <c r="D819" s="164">
        <v>28600</v>
      </c>
      <c r="E819" s="164">
        <v>28600</v>
      </c>
      <c r="F819" s="164">
        <v>572</v>
      </c>
    </row>
    <row r="820" spans="1:6" ht="15.75">
      <c r="A820" t="str">
        <f t="shared" si="12"/>
        <v>.130120700</v>
      </c>
      <c r="B820">
        <v>130120700</v>
      </c>
      <c r="C820" t="s">
        <v>1681</v>
      </c>
      <c r="D820" s="164">
        <v>1115800</v>
      </c>
      <c r="E820" s="164">
        <v>0</v>
      </c>
      <c r="F820" s="164">
        <v>11158</v>
      </c>
    </row>
    <row r="821" spans="1:6" ht="15.75">
      <c r="A821" t="str">
        <f t="shared" si="12"/>
        <v>.130130100</v>
      </c>
      <c r="B821">
        <v>130130100</v>
      </c>
      <c r="C821" t="s">
        <v>1681</v>
      </c>
      <c r="D821" s="164">
        <v>847400</v>
      </c>
      <c r="E821" s="164">
        <v>0</v>
      </c>
      <c r="F821" s="164">
        <v>8474</v>
      </c>
    </row>
    <row r="822" spans="1:6" ht="15.75">
      <c r="A822" t="str">
        <f t="shared" si="12"/>
        <v>.130130200</v>
      </c>
      <c r="B822">
        <v>130130200</v>
      </c>
      <c r="C822" t="s">
        <v>1683</v>
      </c>
      <c r="D822" s="164">
        <v>1421000</v>
      </c>
      <c r="E822" s="164">
        <v>0</v>
      </c>
      <c r="F822" s="164">
        <v>14210</v>
      </c>
    </row>
    <row r="823" spans="1:6" ht="15.75">
      <c r="A823" t="str">
        <f t="shared" si="12"/>
        <v>.130130300</v>
      </c>
      <c r="B823">
        <v>130130300</v>
      </c>
      <c r="C823" t="s">
        <v>1685</v>
      </c>
      <c r="D823" s="164">
        <v>875100</v>
      </c>
      <c r="E823" s="164">
        <v>0</v>
      </c>
      <c r="F823" s="164">
        <v>8751</v>
      </c>
    </row>
    <row r="824" spans="1:6" ht="15.75">
      <c r="A824" t="str">
        <f t="shared" si="12"/>
        <v>.130130350</v>
      </c>
      <c r="B824">
        <v>130130350</v>
      </c>
      <c r="C824" t="s">
        <v>1688</v>
      </c>
      <c r="D824" s="164">
        <v>89800</v>
      </c>
      <c r="E824" s="164">
        <v>89800</v>
      </c>
      <c r="F824" s="164">
        <v>606</v>
      </c>
    </row>
    <row r="825" spans="1:6" ht="15.75">
      <c r="A825" t="str">
        <f t="shared" si="12"/>
        <v>.130130400</v>
      </c>
      <c r="B825">
        <v>130130400</v>
      </c>
      <c r="C825" t="s">
        <v>1690</v>
      </c>
      <c r="D825" s="164">
        <v>702400</v>
      </c>
      <c r="E825" s="164">
        <v>0</v>
      </c>
      <c r="F825" s="164">
        <v>7024</v>
      </c>
    </row>
    <row r="826" spans="1:6" ht="15.75">
      <c r="A826" t="str">
        <f t="shared" si="12"/>
        <v>.130130500</v>
      </c>
      <c r="B826">
        <v>130130500</v>
      </c>
      <c r="C826" t="s">
        <v>1692</v>
      </c>
      <c r="D826" s="164">
        <v>722300</v>
      </c>
      <c r="E826" s="164">
        <v>0</v>
      </c>
      <c r="F826" s="164">
        <v>7223</v>
      </c>
    </row>
    <row r="827" spans="1:6" ht="15.75">
      <c r="A827" t="str">
        <f t="shared" si="12"/>
        <v>.130140100</v>
      </c>
      <c r="B827">
        <v>130140100</v>
      </c>
      <c r="C827" t="s">
        <v>1694</v>
      </c>
      <c r="D827" s="164">
        <v>1312400</v>
      </c>
      <c r="E827" s="164">
        <v>0</v>
      </c>
      <c r="F827" s="164">
        <v>13124</v>
      </c>
    </row>
    <row r="828" spans="1:6" ht="15.75">
      <c r="A828" t="str">
        <f t="shared" si="12"/>
        <v>.130140200</v>
      </c>
      <c r="B828">
        <v>130140200</v>
      </c>
      <c r="C828" t="s">
        <v>1696</v>
      </c>
      <c r="D828" s="164">
        <v>1040500</v>
      </c>
      <c r="E828" s="164">
        <v>0</v>
      </c>
      <c r="F828" s="164">
        <v>5203</v>
      </c>
    </row>
    <row r="829" spans="1:6" ht="15.75">
      <c r="A829" t="str">
        <f t="shared" si="12"/>
        <v>.130140225</v>
      </c>
      <c r="B829">
        <v>130140225</v>
      </c>
      <c r="C829" t="s">
        <v>1698</v>
      </c>
      <c r="D829" s="164">
        <v>58900</v>
      </c>
      <c r="E829" s="164">
        <v>58900</v>
      </c>
      <c r="F829" s="164">
        <v>353</v>
      </c>
    </row>
    <row r="830" spans="1:6" ht="15.75">
      <c r="A830" t="str">
        <f t="shared" si="12"/>
        <v>.130140250</v>
      </c>
      <c r="B830">
        <v>130140250</v>
      </c>
      <c r="C830" t="s">
        <v>1700</v>
      </c>
      <c r="D830" s="164">
        <v>615600</v>
      </c>
      <c r="E830" s="164">
        <v>0</v>
      </c>
      <c r="F830" s="164">
        <v>6156</v>
      </c>
    </row>
    <row r="831" spans="1:6" ht="15.75">
      <c r="A831" t="str">
        <f t="shared" si="12"/>
        <v>.130140300</v>
      </c>
      <c r="B831">
        <v>130140300</v>
      </c>
      <c r="C831" t="s">
        <v>1702</v>
      </c>
      <c r="D831" s="164">
        <v>999500</v>
      </c>
      <c r="E831" s="164">
        <v>0</v>
      </c>
      <c r="F831" s="164">
        <v>9995</v>
      </c>
    </row>
    <row r="832" spans="1:6" ht="15.75">
      <c r="A832" t="str">
        <f t="shared" si="12"/>
        <v>.130140350</v>
      </c>
      <c r="B832">
        <v>130140350</v>
      </c>
      <c r="C832" t="s">
        <v>1696</v>
      </c>
      <c r="D832" s="164">
        <v>234100</v>
      </c>
      <c r="E832" s="164">
        <v>103900</v>
      </c>
      <c r="F832" s="164">
        <v>1411</v>
      </c>
    </row>
    <row r="833" spans="1:6" ht="15.75">
      <c r="A833" t="str">
        <f t="shared" si="12"/>
        <v>.130140400</v>
      </c>
      <c r="B833">
        <v>130140400</v>
      </c>
      <c r="C833" t="s">
        <v>1704</v>
      </c>
      <c r="D833" s="164">
        <v>531100</v>
      </c>
      <c r="E833" s="164">
        <v>0</v>
      </c>
      <c r="F833" s="164">
        <v>2656</v>
      </c>
    </row>
    <row r="834" spans="1:6" ht="15.75">
      <c r="A834" t="str">
        <f t="shared" si="12"/>
        <v>.130140450</v>
      </c>
      <c r="B834">
        <v>130140450</v>
      </c>
      <c r="C834" t="s">
        <v>1700</v>
      </c>
      <c r="D834" s="164">
        <v>175300</v>
      </c>
      <c r="E834" s="164">
        <v>0</v>
      </c>
      <c r="F834" s="164">
        <v>1753</v>
      </c>
    </row>
    <row r="835" spans="1:6" ht="15.75">
      <c r="A835" t="str">
        <f t="shared" si="12"/>
        <v>.130140500</v>
      </c>
      <c r="B835">
        <v>130140500</v>
      </c>
      <c r="C835" t="s">
        <v>1706</v>
      </c>
      <c r="D835" s="164">
        <v>508300</v>
      </c>
      <c r="E835" s="164">
        <v>0</v>
      </c>
      <c r="F835" s="164">
        <v>5083</v>
      </c>
    </row>
    <row r="836" spans="1:6" ht="15.75">
      <c r="A836" t="str">
        <f aca="true" t="shared" si="13" ref="A836:A899">CONCATENATE(".",B836)</f>
        <v>.130140600</v>
      </c>
      <c r="B836">
        <v>130140600</v>
      </c>
      <c r="C836" t="s">
        <v>1708</v>
      </c>
      <c r="D836" s="164">
        <v>171000</v>
      </c>
      <c r="E836" s="164">
        <v>171000</v>
      </c>
      <c r="F836" s="164">
        <v>1491</v>
      </c>
    </row>
    <row r="837" spans="1:6" ht="15.75">
      <c r="A837" t="str">
        <f t="shared" si="13"/>
        <v>.130140700</v>
      </c>
      <c r="B837">
        <v>130140700</v>
      </c>
      <c r="C837" t="s">
        <v>1694</v>
      </c>
      <c r="D837" s="164">
        <v>5800</v>
      </c>
      <c r="E837" s="164">
        <v>0</v>
      </c>
      <c r="F837" s="164">
        <v>58</v>
      </c>
    </row>
    <row r="838" spans="1:6" ht="15.75">
      <c r="A838" t="str">
        <f t="shared" si="13"/>
        <v>.130150100</v>
      </c>
      <c r="B838">
        <v>130150100</v>
      </c>
      <c r="C838" t="s">
        <v>1711</v>
      </c>
      <c r="D838" s="164">
        <v>1389900</v>
      </c>
      <c r="E838" s="164">
        <v>0</v>
      </c>
      <c r="F838" s="164">
        <v>13899</v>
      </c>
    </row>
    <row r="839" spans="1:6" ht="15.75">
      <c r="A839" t="str">
        <f t="shared" si="13"/>
        <v>.130150200</v>
      </c>
      <c r="B839">
        <v>130150200</v>
      </c>
      <c r="C839" t="s">
        <v>1713</v>
      </c>
      <c r="D839" s="164">
        <v>173000</v>
      </c>
      <c r="E839" s="164">
        <v>138400</v>
      </c>
      <c r="F839" s="164">
        <v>1309</v>
      </c>
    </row>
    <row r="840" spans="1:6" ht="15.75">
      <c r="A840" t="str">
        <f t="shared" si="13"/>
        <v>.130150300</v>
      </c>
      <c r="B840">
        <v>130150300</v>
      </c>
      <c r="C840" t="s">
        <v>1711</v>
      </c>
      <c r="D840" s="164">
        <v>728200</v>
      </c>
      <c r="E840" s="164">
        <v>0</v>
      </c>
      <c r="F840" s="164">
        <v>7282</v>
      </c>
    </row>
    <row r="841" spans="1:6" ht="15.75">
      <c r="A841" t="str">
        <f t="shared" si="13"/>
        <v>.130150500</v>
      </c>
      <c r="B841">
        <v>130150500</v>
      </c>
      <c r="C841" t="s">
        <v>1715</v>
      </c>
      <c r="D841" s="164">
        <v>700100</v>
      </c>
      <c r="E841" s="164">
        <v>0</v>
      </c>
      <c r="F841" s="164">
        <v>6188</v>
      </c>
    </row>
    <row r="842" spans="1:6" ht="15.75">
      <c r="A842" t="str">
        <f t="shared" si="13"/>
        <v>.130150600</v>
      </c>
      <c r="B842">
        <v>130150600</v>
      </c>
      <c r="C842" t="s">
        <v>1718</v>
      </c>
      <c r="D842" s="164">
        <v>1315500</v>
      </c>
      <c r="E842" s="164">
        <v>0</v>
      </c>
      <c r="F842" s="164">
        <v>6578</v>
      </c>
    </row>
    <row r="843" spans="1:6" ht="15.75">
      <c r="A843" t="str">
        <f t="shared" si="13"/>
        <v>.130150700</v>
      </c>
      <c r="B843">
        <v>130150700</v>
      </c>
      <c r="C843" t="s">
        <v>1720</v>
      </c>
      <c r="D843" s="164">
        <v>357600</v>
      </c>
      <c r="E843" s="164">
        <v>0</v>
      </c>
      <c r="F843" s="164">
        <v>3576</v>
      </c>
    </row>
    <row r="844" spans="1:6" ht="15.75">
      <c r="A844" t="str">
        <f t="shared" si="13"/>
        <v>.130150750</v>
      </c>
      <c r="B844">
        <v>130150750</v>
      </c>
      <c r="C844" t="s">
        <v>1722</v>
      </c>
      <c r="D844" s="164">
        <v>347600</v>
      </c>
      <c r="E844" s="164">
        <v>0</v>
      </c>
      <c r="F844" s="164">
        <v>3476</v>
      </c>
    </row>
    <row r="845" spans="1:6" ht="15.75">
      <c r="A845" t="str">
        <f t="shared" si="13"/>
        <v>.130150800</v>
      </c>
      <c r="B845">
        <v>130150800</v>
      </c>
      <c r="C845" t="s">
        <v>1724</v>
      </c>
      <c r="D845" s="164">
        <v>705700</v>
      </c>
      <c r="E845" s="164">
        <v>0</v>
      </c>
      <c r="F845" s="164">
        <v>7057</v>
      </c>
    </row>
    <row r="846" spans="1:6" ht="15.75">
      <c r="A846" t="str">
        <f t="shared" si="13"/>
        <v>.130160100</v>
      </c>
      <c r="B846">
        <v>130160100</v>
      </c>
      <c r="C846" t="s">
        <v>1727</v>
      </c>
      <c r="D846" s="164">
        <v>1450100</v>
      </c>
      <c r="E846" s="164">
        <v>48700</v>
      </c>
      <c r="F846" s="164">
        <v>14501</v>
      </c>
    </row>
    <row r="847" spans="1:6" ht="15.75">
      <c r="A847" t="str">
        <f t="shared" si="13"/>
        <v>.130160200</v>
      </c>
      <c r="B847">
        <v>130160200</v>
      </c>
      <c r="C847" t="s">
        <v>1729</v>
      </c>
      <c r="D847" s="164">
        <v>672700</v>
      </c>
      <c r="E847" s="164">
        <v>0</v>
      </c>
      <c r="F847" s="164">
        <v>3364</v>
      </c>
    </row>
    <row r="848" spans="1:6" ht="15.75">
      <c r="A848" t="str">
        <f t="shared" si="13"/>
        <v>.130160300</v>
      </c>
      <c r="B848">
        <v>130160300</v>
      </c>
      <c r="C848" t="s">
        <v>1731</v>
      </c>
      <c r="D848" s="164">
        <v>60400</v>
      </c>
      <c r="E848" s="164">
        <v>0</v>
      </c>
      <c r="F848" s="164">
        <v>0</v>
      </c>
    </row>
    <row r="849" spans="1:6" ht="15.75">
      <c r="A849" t="str">
        <f t="shared" si="13"/>
        <v>.130160400</v>
      </c>
      <c r="B849">
        <v>130160400</v>
      </c>
      <c r="C849" t="s">
        <v>1734</v>
      </c>
      <c r="D849" s="164">
        <v>726600</v>
      </c>
      <c r="E849" s="164">
        <v>0</v>
      </c>
      <c r="F849" s="164">
        <v>7266</v>
      </c>
    </row>
    <row r="850" spans="1:6" ht="15.75">
      <c r="A850" t="str">
        <f t="shared" si="13"/>
        <v>.130160700</v>
      </c>
      <c r="B850">
        <v>130160700</v>
      </c>
      <c r="C850" t="s">
        <v>1729</v>
      </c>
      <c r="D850" s="164">
        <v>699100</v>
      </c>
      <c r="E850" s="164">
        <v>0</v>
      </c>
      <c r="F850" s="164">
        <v>3496</v>
      </c>
    </row>
    <row r="851" spans="1:6" ht="15.75">
      <c r="A851" t="str">
        <f t="shared" si="13"/>
        <v>.130160800</v>
      </c>
      <c r="B851">
        <v>130160800</v>
      </c>
      <c r="C851" t="s">
        <v>1737</v>
      </c>
      <c r="D851" s="164">
        <v>626500</v>
      </c>
      <c r="E851" s="164">
        <v>0</v>
      </c>
      <c r="F851" s="164">
        <v>6265</v>
      </c>
    </row>
    <row r="852" spans="1:6" ht="15.75">
      <c r="A852" t="str">
        <f t="shared" si="13"/>
        <v>.130160850</v>
      </c>
      <c r="B852">
        <v>130160850</v>
      </c>
      <c r="C852" t="s">
        <v>1739</v>
      </c>
      <c r="D852" s="164">
        <v>38000</v>
      </c>
      <c r="E852" s="164">
        <v>0</v>
      </c>
      <c r="F852" s="164">
        <v>299</v>
      </c>
    </row>
    <row r="853" spans="1:6" ht="15.75">
      <c r="A853" t="str">
        <f t="shared" si="13"/>
        <v>.130210400</v>
      </c>
      <c r="B853">
        <v>130210400</v>
      </c>
      <c r="C853" t="s">
        <v>1741</v>
      </c>
      <c r="D853" s="164">
        <v>728300</v>
      </c>
      <c r="E853" s="164">
        <v>58200</v>
      </c>
      <c r="F853" s="164">
        <v>3933</v>
      </c>
    </row>
    <row r="854" spans="1:6" ht="15.75">
      <c r="A854" t="str">
        <f t="shared" si="13"/>
        <v>.130210500</v>
      </c>
      <c r="B854">
        <v>130210500</v>
      </c>
      <c r="C854" t="s">
        <v>1744</v>
      </c>
      <c r="D854" s="164">
        <v>731100</v>
      </c>
      <c r="E854" s="164">
        <v>0</v>
      </c>
      <c r="F854" s="164">
        <v>7311</v>
      </c>
    </row>
    <row r="855" spans="1:6" ht="15.75">
      <c r="A855" t="str">
        <f t="shared" si="13"/>
        <v>.130210600</v>
      </c>
      <c r="B855">
        <v>130210600</v>
      </c>
      <c r="C855" t="s">
        <v>1746</v>
      </c>
      <c r="D855" s="164">
        <v>1488500</v>
      </c>
      <c r="E855" s="164">
        <v>55000</v>
      </c>
      <c r="F855" s="164">
        <v>14885</v>
      </c>
    </row>
    <row r="856" spans="1:6" ht="15.75">
      <c r="A856" t="str">
        <f t="shared" si="13"/>
        <v>.130220100</v>
      </c>
      <c r="B856">
        <v>130220100</v>
      </c>
      <c r="C856" t="s">
        <v>1748</v>
      </c>
      <c r="D856" s="164">
        <v>1397100</v>
      </c>
      <c r="E856" s="164">
        <v>0</v>
      </c>
      <c r="F856" s="164">
        <v>13971</v>
      </c>
    </row>
    <row r="857" spans="1:6" ht="15.75">
      <c r="A857" t="str">
        <f t="shared" si="13"/>
        <v>.130220200</v>
      </c>
      <c r="B857">
        <v>130220200</v>
      </c>
      <c r="C857" t="s">
        <v>1751</v>
      </c>
      <c r="D857" s="164">
        <v>1211400</v>
      </c>
      <c r="E857" s="164">
        <v>0</v>
      </c>
      <c r="F857" s="164">
        <v>12114</v>
      </c>
    </row>
    <row r="858" spans="1:6" ht="15.75">
      <c r="A858" t="str">
        <f t="shared" si="13"/>
        <v>.130220300</v>
      </c>
      <c r="B858">
        <v>130220300</v>
      </c>
      <c r="C858" t="s">
        <v>1753</v>
      </c>
      <c r="D858" s="164">
        <v>695800</v>
      </c>
      <c r="E858" s="164">
        <v>0</v>
      </c>
      <c r="F858" s="164">
        <v>3480</v>
      </c>
    </row>
    <row r="859" spans="1:6" ht="15.75">
      <c r="A859" t="str">
        <f t="shared" si="13"/>
        <v>.130220400</v>
      </c>
      <c r="B859">
        <v>130220400</v>
      </c>
      <c r="C859" t="s">
        <v>1720</v>
      </c>
      <c r="D859" s="164">
        <v>363000</v>
      </c>
      <c r="E859" s="164">
        <v>0</v>
      </c>
      <c r="F859" s="164">
        <v>3630</v>
      </c>
    </row>
    <row r="860" spans="1:6" ht="15.75">
      <c r="A860" t="str">
        <f t="shared" si="13"/>
        <v>.130220425</v>
      </c>
      <c r="B860">
        <v>130220425</v>
      </c>
      <c r="C860" t="s">
        <v>1720</v>
      </c>
      <c r="D860" s="164">
        <v>353100</v>
      </c>
      <c r="E860" s="164">
        <v>0</v>
      </c>
      <c r="F860" s="164">
        <v>3531</v>
      </c>
    </row>
    <row r="861" spans="1:6" ht="15.75">
      <c r="A861" t="str">
        <f t="shared" si="13"/>
        <v>.130220450</v>
      </c>
      <c r="B861">
        <v>130220450</v>
      </c>
      <c r="C861" t="s">
        <v>1753</v>
      </c>
      <c r="D861" s="164">
        <v>698600</v>
      </c>
      <c r="E861" s="164">
        <v>0</v>
      </c>
      <c r="F861" s="164">
        <v>3494</v>
      </c>
    </row>
    <row r="862" spans="1:6" ht="15.75">
      <c r="A862" t="str">
        <f t="shared" si="13"/>
        <v>.130220500</v>
      </c>
      <c r="B862">
        <v>130220500</v>
      </c>
      <c r="C862" t="s">
        <v>1753</v>
      </c>
      <c r="D862" s="164">
        <v>972600</v>
      </c>
      <c r="E862" s="164">
        <v>58000</v>
      </c>
      <c r="F862" s="164">
        <v>5154</v>
      </c>
    </row>
    <row r="863" spans="1:6" ht="15.75">
      <c r="A863" t="str">
        <f t="shared" si="13"/>
        <v>.130230100</v>
      </c>
      <c r="B863">
        <v>130230100</v>
      </c>
      <c r="C863" t="s">
        <v>1756</v>
      </c>
      <c r="D863" s="164">
        <v>1252700</v>
      </c>
      <c r="E863" s="164">
        <v>0</v>
      </c>
      <c r="F863" s="164">
        <v>6264</v>
      </c>
    </row>
    <row r="864" spans="1:6" ht="15.75">
      <c r="A864" t="str">
        <f t="shared" si="13"/>
        <v>.130230125</v>
      </c>
      <c r="B864">
        <v>130230125</v>
      </c>
      <c r="C864" t="s">
        <v>1756</v>
      </c>
      <c r="D864" s="164">
        <v>230400</v>
      </c>
      <c r="E864" s="164">
        <v>0</v>
      </c>
      <c r="F864" s="164">
        <v>511</v>
      </c>
    </row>
    <row r="865" spans="1:6" ht="15.75">
      <c r="A865" t="str">
        <f t="shared" si="13"/>
        <v>.130230150</v>
      </c>
      <c r="B865">
        <v>130230150</v>
      </c>
      <c r="C865" t="s">
        <v>1758</v>
      </c>
      <c r="D865" s="164">
        <v>1022500</v>
      </c>
      <c r="E865" s="164">
        <v>0</v>
      </c>
      <c r="F865" s="164">
        <v>10225</v>
      </c>
    </row>
    <row r="866" spans="1:6" ht="15.75">
      <c r="A866" t="str">
        <f t="shared" si="13"/>
        <v>.130230175</v>
      </c>
      <c r="B866">
        <v>130230175</v>
      </c>
      <c r="C866" t="s">
        <v>1756</v>
      </c>
      <c r="D866" s="164">
        <v>359200</v>
      </c>
      <c r="E866" s="164">
        <v>0</v>
      </c>
      <c r="F866" s="164">
        <v>1796</v>
      </c>
    </row>
    <row r="867" spans="1:6" ht="15.75">
      <c r="A867" t="str">
        <f t="shared" si="13"/>
        <v>.130230200</v>
      </c>
      <c r="B867">
        <v>130230200</v>
      </c>
      <c r="C867" t="s">
        <v>2698</v>
      </c>
      <c r="D867" s="164">
        <v>158000</v>
      </c>
      <c r="E867" s="164">
        <v>0</v>
      </c>
      <c r="F867" s="164">
        <v>1580</v>
      </c>
    </row>
    <row r="868" spans="1:6" ht="15.75">
      <c r="A868" t="str">
        <f t="shared" si="13"/>
        <v>.130230300</v>
      </c>
      <c r="B868">
        <v>130230300</v>
      </c>
      <c r="C868" t="s">
        <v>1760</v>
      </c>
      <c r="D868" s="164">
        <v>780900</v>
      </c>
      <c r="E868" s="164">
        <v>0</v>
      </c>
      <c r="F868" s="164">
        <v>3588</v>
      </c>
    </row>
    <row r="869" spans="1:6" ht="15.75">
      <c r="A869" t="str">
        <f t="shared" si="13"/>
        <v>.130230400</v>
      </c>
      <c r="B869">
        <v>130230400</v>
      </c>
      <c r="C869" t="s">
        <v>1762</v>
      </c>
      <c r="D869" s="164">
        <v>367300</v>
      </c>
      <c r="E869" s="164">
        <v>168100</v>
      </c>
      <c r="F869" s="164">
        <v>2456</v>
      </c>
    </row>
    <row r="870" spans="1:6" ht="15.75">
      <c r="A870" t="str">
        <f t="shared" si="13"/>
        <v>.130230500</v>
      </c>
      <c r="B870">
        <v>130230500</v>
      </c>
      <c r="C870" t="s">
        <v>1729</v>
      </c>
      <c r="D870" s="164">
        <v>349600</v>
      </c>
      <c r="E870" s="164">
        <v>0</v>
      </c>
      <c r="F870" s="164">
        <v>1748</v>
      </c>
    </row>
    <row r="871" spans="1:6" ht="15.75">
      <c r="A871" t="str">
        <f t="shared" si="13"/>
        <v>.130230600</v>
      </c>
      <c r="B871">
        <v>130230600</v>
      </c>
      <c r="C871" t="s">
        <v>1764</v>
      </c>
      <c r="D871" s="164">
        <v>923700</v>
      </c>
      <c r="E871" s="164">
        <v>0</v>
      </c>
      <c r="F871" s="164">
        <v>7698</v>
      </c>
    </row>
    <row r="872" spans="1:6" ht="15.75">
      <c r="A872" t="str">
        <f t="shared" si="13"/>
        <v>.130230800</v>
      </c>
      <c r="B872">
        <v>130230800</v>
      </c>
      <c r="C872" t="s">
        <v>2698</v>
      </c>
      <c r="D872" s="164">
        <v>463700</v>
      </c>
      <c r="E872" s="164">
        <v>0</v>
      </c>
      <c r="F872" s="164">
        <v>4637</v>
      </c>
    </row>
    <row r="873" spans="1:6" ht="15.75">
      <c r="A873" t="str">
        <f t="shared" si="13"/>
        <v>.130230900</v>
      </c>
      <c r="B873">
        <v>130230900</v>
      </c>
      <c r="C873" t="s">
        <v>1766</v>
      </c>
      <c r="D873" s="164">
        <v>387200</v>
      </c>
      <c r="E873" s="164">
        <v>90900</v>
      </c>
      <c r="F873" s="164">
        <v>2100</v>
      </c>
    </row>
    <row r="874" spans="1:6" ht="15.75">
      <c r="A874" t="str">
        <f t="shared" si="13"/>
        <v>.130240100</v>
      </c>
      <c r="B874">
        <v>130240100</v>
      </c>
      <c r="C874" t="s">
        <v>1681</v>
      </c>
      <c r="D874" s="164">
        <v>482900</v>
      </c>
      <c r="E874" s="164">
        <v>0</v>
      </c>
      <c r="F874" s="164">
        <v>4829</v>
      </c>
    </row>
    <row r="875" spans="1:6" ht="15.75">
      <c r="A875" t="str">
        <f t="shared" si="13"/>
        <v>.130240200</v>
      </c>
      <c r="B875">
        <v>130240200</v>
      </c>
      <c r="C875" t="s">
        <v>1768</v>
      </c>
      <c r="D875" s="164">
        <v>50100</v>
      </c>
      <c r="E875" s="164">
        <v>50100</v>
      </c>
      <c r="F875" s="164">
        <v>301</v>
      </c>
    </row>
    <row r="876" spans="1:6" ht="15.75">
      <c r="A876" t="str">
        <f t="shared" si="13"/>
        <v>.130240250</v>
      </c>
      <c r="B876">
        <v>130240250</v>
      </c>
      <c r="C876" t="s">
        <v>1770</v>
      </c>
      <c r="D876" s="164">
        <v>766100</v>
      </c>
      <c r="E876" s="164">
        <v>0</v>
      </c>
      <c r="F876" s="164">
        <v>7661</v>
      </c>
    </row>
    <row r="877" spans="1:6" ht="15.75">
      <c r="A877" t="str">
        <f t="shared" si="13"/>
        <v>.130240300</v>
      </c>
      <c r="B877">
        <v>130240300</v>
      </c>
      <c r="C877" t="s">
        <v>1772</v>
      </c>
      <c r="D877" s="164">
        <v>456100</v>
      </c>
      <c r="E877" s="164">
        <v>0</v>
      </c>
      <c r="F877" s="164">
        <v>1787</v>
      </c>
    </row>
    <row r="878" spans="1:6" ht="15.75">
      <c r="A878" t="str">
        <f t="shared" si="13"/>
        <v>.130240350</v>
      </c>
      <c r="B878">
        <v>130240350</v>
      </c>
      <c r="C878" t="s">
        <v>1774</v>
      </c>
      <c r="D878" s="164">
        <v>522000</v>
      </c>
      <c r="E878" s="164">
        <v>0</v>
      </c>
      <c r="F878" s="164">
        <v>5220</v>
      </c>
    </row>
    <row r="879" spans="1:6" ht="15.75">
      <c r="A879" t="str">
        <f t="shared" si="13"/>
        <v>.130240380</v>
      </c>
      <c r="B879">
        <v>130240380</v>
      </c>
      <c r="C879" t="s">
        <v>1776</v>
      </c>
      <c r="D879" s="164">
        <v>519400</v>
      </c>
      <c r="E879" s="164">
        <v>0</v>
      </c>
      <c r="F879" s="164">
        <v>5194</v>
      </c>
    </row>
    <row r="880" spans="1:6" ht="15.75">
      <c r="A880" t="str">
        <f t="shared" si="13"/>
        <v>.130240400</v>
      </c>
      <c r="B880">
        <v>130240400</v>
      </c>
      <c r="C880" t="s">
        <v>1778</v>
      </c>
      <c r="D880" s="164">
        <v>1206400</v>
      </c>
      <c r="E880" s="164">
        <v>0</v>
      </c>
      <c r="F880" s="164">
        <v>12064</v>
      </c>
    </row>
    <row r="881" spans="1:6" ht="15.75">
      <c r="A881" t="str">
        <f t="shared" si="13"/>
        <v>.130240500</v>
      </c>
      <c r="B881">
        <v>130240500</v>
      </c>
      <c r="C881" t="s">
        <v>1781</v>
      </c>
      <c r="D881" s="164">
        <v>464400</v>
      </c>
      <c r="E881" s="164">
        <v>0</v>
      </c>
      <c r="F881" s="164">
        <v>4644</v>
      </c>
    </row>
    <row r="882" spans="1:6" ht="15.75">
      <c r="A882" t="str">
        <f t="shared" si="13"/>
        <v>.130240550</v>
      </c>
      <c r="B882">
        <v>130240550</v>
      </c>
      <c r="C882" t="s">
        <v>1783</v>
      </c>
      <c r="D882" s="164">
        <v>264300</v>
      </c>
      <c r="E882" s="164">
        <v>0</v>
      </c>
      <c r="F882" s="164">
        <v>2643</v>
      </c>
    </row>
    <row r="883" spans="1:6" ht="15.75">
      <c r="A883" t="str">
        <f t="shared" si="13"/>
        <v>.130240555</v>
      </c>
      <c r="B883">
        <v>130240555</v>
      </c>
      <c r="C883" t="s">
        <v>1785</v>
      </c>
      <c r="D883" s="164">
        <v>147100</v>
      </c>
      <c r="E883" s="164">
        <v>0</v>
      </c>
      <c r="F883" s="164">
        <v>1174</v>
      </c>
    </row>
    <row r="884" spans="1:6" ht="15.75">
      <c r="A884" t="str">
        <f t="shared" si="13"/>
        <v>.130240600</v>
      </c>
      <c r="B884">
        <v>130240600</v>
      </c>
      <c r="C884" t="s">
        <v>1681</v>
      </c>
      <c r="D884" s="164">
        <v>161600</v>
      </c>
      <c r="E884" s="164">
        <v>0</v>
      </c>
      <c r="F884" s="164">
        <v>1616</v>
      </c>
    </row>
    <row r="885" spans="1:6" ht="15.75">
      <c r="A885" t="str">
        <f t="shared" si="13"/>
        <v>.130250100</v>
      </c>
      <c r="B885">
        <v>130250100</v>
      </c>
      <c r="C885" t="s">
        <v>1681</v>
      </c>
      <c r="D885" s="164">
        <v>604500</v>
      </c>
      <c r="E885" s="164">
        <v>0</v>
      </c>
      <c r="F885" s="164">
        <v>6045</v>
      </c>
    </row>
    <row r="886" spans="1:6" ht="15.75">
      <c r="A886" t="str">
        <f t="shared" si="13"/>
        <v>.130250150</v>
      </c>
      <c r="B886">
        <v>130250150</v>
      </c>
      <c r="C886" t="s">
        <v>1778</v>
      </c>
      <c r="D886" s="164">
        <v>717300</v>
      </c>
      <c r="E886" s="164">
        <v>0</v>
      </c>
      <c r="F886" s="164">
        <v>7173</v>
      </c>
    </row>
    <row r="887" spans="1:6" ht="15.75">
      <c r="A887" t="str">
        <f t="shared" si="13"/>
        <v>.130250200</v>
      </c>
      <c r="B887">
        <v>130250200</v>
      </c>
      <c r="C887" t="s">
        <v>1787</v>
      </c>
      <c r="D887" s="164">
        <v>895900</v>
      </c>
      <c r="E887" s="164">
        <v>0</v>
      </c>
      <c r="F887" s="164">
        <v>5125</v>
      </c>
    </row>
    <row r="888" spans="1:6" ht="15.75">
      <c r="A888" t="str">
        <f t="shared" si="13"/>
        <v>.130250250</v>
      </c>
      <c r="B888">
        <v>130250250</v>
      </c>
      <c r="C888" t="s">
        <v>1789</v>
      </c>
      <c r="D888" s="164">
        <v>203700</v>
      </c>
      <c r="E888" s="164">
        <v>203700</v>
      </c>
      <c r="F888" s="164">
        <v>1848</v>
      </c>
    </row>
    <row r="889" spans="1:6" ht="15.75">
      <c r="A889" t="str">
        <f t="shared" si="13"/>
        <v>.130250300</v>
      </c>
      <c r="B889">
        <v>130250300</v>
      </c>
      <c r="C889" t="s">
        <v>1791</v>
      </c>
      <c r="D889" s="164">
        <v>927000</v>
      </c>
      <c r="E889" s="164">
        <v>0</v>
      </c>
      <c r="F889" s="164">
        <v>4635</v>
      </c>
    </row>
    <row r="890" spans="1:6" ht="15.75">
      <c r="A890" t="str">
        <f t="shared" si="13"/>
        <v>.130250400</v>
      </c>
      <c r="B890">
        <v>130250400</v>
      </c>
      <c r="C890" t="s">
        <v>1793</v>
      </c>
      <c r="D890" s="164">
        <v>132500</v>
      </c>
      <c r="E890" s="164">
        <v>91000</v>
      </c>
      <c r="F890" s="164">
        <v>827</v>
      </c>
    </row>
    <row r="891" spans="1:6" ht="15.75">
      <c r="A891" t="str">
        <f t="shared" si="13"/>
        <v>.130250500</v>
      </c>
      <c r="B891">
        <v>130250500</v>
      </c>
      <c r="C891" t="s">
        <v>1795</v>
      </c>
      <c r="D891" s="164">
        <v>918600</v>
      </c>
      <c r="E891" s="164">
        <v>164700</v>
      </c>
      <c r="F891" s="164">
        <v>5193</v>
      </c>
    </row>
    <row r="892" spans="1:6" ht="15.75">
      <c r="A892" t="str">
        <f t="shared" si="13"/>
        <v>.130250550</v>
      </c>
      <c r="B892">
        <v>130250550</v>
      </c>
      <c r="C892" t="s">
        <v>1797</v>
      </c>
      <c r="D892" s="164">
        <v>676100</v>
      </c>
      <c r="E892" s="164">
        <v>0</v>
      </c>
      <c r="F892" s="164">
        <v>6761</v>
      </c>
    </row>
    <row r="893" spans="1:6" ht="15.75">
      <c r="A893" t="str">
        <f t="shared" si="13"/>
        <v>.130250600</v>
      </c>
      <c r="B893">
        <v>130250600</v>
      </c>
      <c r="C893" t="s">
        <v>1799</v>
      </c>
      <c r="D893" s="164">
        <v>719700</v>
      </c>
      <c r="E893" s="164">
        <v>0</v>
      </c>
      <c r="F893" s="164">
        <v>7197</v>
      </c>
    </row>
    <row r="894" spans="1:6" ht="15.75">
      <c r="A894" t="str">
        <f t="shared" si="13"/>
        <v>.130260100</v>
      </c>
      <c r="B894">
        <v>130260100</v>
      </c>
      <c r="C894" t="s">
        <v>1801</v>
      </c>
      <c r="D894" s="164">
        <v>1028400</v>
      </c>
      <c r="E894" s="164">
        <v>0</v>
      </c>
      <c r="F894" s="164">
        <v>10284</v>
      </c>
    </row>
    <row r="895" spans="1:6" ht="15.75">
      <c r="A895" t="str">
        <f t="shared" si="13"/>
        <v>.130260200</v>
      </c>
      <c r="B895">
        <v>130260200</v>
      </c>
      <c r="C895" t="s">
        <v>1803</v>
      </c>
      <c r="D895" s="164">
        <v>378100</v>
      </c>
      <c r="E895" s="164">
        <v>0</v>
      </c>
      <c r="F895" s="164">
        <v>2700</v>
      </c>
    </row>
    <row r="896" spans="1:6" ht="15.75">
      <c r="A896" t="str">
        <f t="shared" si="13"/>
        <v>.130260300</v>
      </c>
      <c r="B896">
        <v>130260300</v>
      </c>
      <c r="C896" t="s">
        <v>1805</v>
      </c>
      <c r="D896" s="164">
        <v>1305800</v>
      </c>
      <c r="E896" s="164">
        <v>0</v>
      </c>
      <c r="F896" s="164">
        <v>13058</v>
      </c>
    </row>
    <row r="897" spans="1:6" ht="15.75">
      <c r="A897" t="str">
        <f t="shared" si="13"/>
        <v>.130260350</v>
      </c>
      <c r="B897">
        <v>130260350</v>
      </c>
      <c r="C897" t="s">
        <v>1807</v>
      </c>
      <c r="D897" s="164">
        <v>466000</v>
      </c>
      <c r="E897" s="164">
        <v>0</v>
      </c>
      <c r="F897" s="164">
        <v>2519</v>
      </c>
    </row>
    <row r="898" spans="1:6" ht="15.75">
      <c r="A898" t="str">
        <f t="shared" si="13"/>
        <v>.130260400</v>
      </c>
      <c r="B898">
        <v>130260400</v>
      </c>
      <c r="C898" t="s">
        <v>1787</v>
      </c>
      <c r="D898" s="164">
        <v>379300</v>
      </c>
      <c r="E898" s="164">
        <v>0</v>
      </c>
      <c r="F898" s="164">
        <v>1897</v>
      </c>
    </row>
    <row r="899" spans="1:6" ht="15.75">
      <c r="A899" t="str">
        <f t="shared" si="13"/>
        <v>.130260450</v>
      </c>
      <c r="B899">
        <v>130260450</v>
      </c>
      <c r="C899" t="s">
        <v>1795</v>
      </c>
      <c r="D899" s="164">
        <v>379300</v>
      </c>
      <c r="E899" s="164">
        <v>0</v>
      </c>
      <c r="F899" s="164">
        <v>3793</v>
      </c>
    </row>
    <row r="900" spans="1:6" ht="15.75">
      <c r="A900" t="str">
        <f aca="true" t="shared" si="14" ref="A900:A963">CONCATENATE(".",B900)</f>
        <v>.130260500</v>
      </c>
      <c r="B900">
        <v>130260500</v>
      </c>
      <c r="C900" t="s">
        <v>1809</v>
      </c>
      <c r="D900" s="164">
        <v>663100</v>
      </c>
      <c r="E900" s="164">
        <v>0</v>
      </c>
      <c r="F900" s="164">
        <v>6631</v>
      </c>
    </row>
    <row r="901" spans="1:6" ht="15.75">
      <c r="A901" t="str">
        <f t="shared" si="14"/>
        <v>.130260600</v>
      </c>
      <c r="B901">
        <v>130260600</v>
      </c>
      <c r="C901" t="s">
        <v>1811</v>
      </c>
      <c r="D901" s="164">
        <v>61800</v>
      </c>
      <c r="E901" s="164">
        <v>61800</v>
      </c>
      <c r="F901" s="164">
        <v>371</v>
      </c>
    </row>
    <row r="902" spans="1:6" ht="15.75">
      <c r="A902" t="str">
        <f t="shared" si="14"/>
        <v>.130260700</v>
      </c>
      <c r="B902">
        <v>130260700</v>
      </c>
      <c r="C902" t="s">
        <v>2720</v>
      </c>
      <c r="D902" s="164">
        <v>1325700</v>
      </c>
      <c r="E902" s="164">
        <v>0</v>
      </c>
      <c r="F902" s="164">
        <v>6629</v>
      </c>
    </row>
    <row r="903" spans="1:6" ht="15.75">
      <c r="A903" t="str">
        <f t="shared" si="14"/>
        <v>.130260750</v>
      </c>
      <c r="B903">
        <v>130260750</v>
      </c>
      <c r="C903" t="s">
        <v>1813</v>
      </c>
      <c r="D903" s="164">
        <v>48800</v>
      </c>
      <c r="E903" s="164">
        <v>0</v>
      </c>
      <c r="F903" s="164">
        <v>488</v>
      </c>
    </row>
    <row r="904" spans="1:6" ht="15.75">
      <c r="A904" t="str">
        <f t="shared" si="14"/>
        <v>.130260775</v>
      </c>
      <c r="B904">
        <v>130260775</v>
      </c>
      <c r="C904" t="s">
        <v>1815</v>
      </c>
      <c r="D904" s="164">
        <v>91300</v>
      </c>
      <c r="E904" s="164">
        <v>91300</v>
      </c>
      <c r="F904" s="164">
        <v>623</v>
      </c>
    </row>
    <row r="905" spans="1:6" ht="15.75">
      <c r="A905" t="str">
        <f t="shared" si="14"/>
        <v>.130270100</v>
      </c>
      <c r="B905">
        <v>130270100</v>
      </c>
      <c r="C905" t="s">
        <v>1718</v>
      </c>
      <c r="D905" s="164">
        <v>457000</v>
      </c>
      <c r="E905" s="164">
        <v>101200</v>
      </c>
      <c r="F905" s="164">
        <v>2510</v>
      </c>
    </row>
    <row r="906" spans="1:6" ht="15.75">
      <c r="A906" t="str">
        <f t="shared" si="14"/>
        <v>.130270200</v>
      </c>
      <c r="B906">
        <v>130270200</v>
      </c>
      <c r="C906" t="s">
        <v>1817</v>
      </c>
      <c r="D906" s="164">
        <v>805600</v>
      </c>
      <c r="E906" s="164">
        <v>0</v>
      </c>
      <c r="F906" s="164">
        <v>4028</v>
      </c>
    </row>
    <row r="907" spans="1:6" ht="15.75">
      <c r="A907" t="str">
        <f t="shared" si="14"/>
        <v>.130270300</v>
      </c>
      <c r="B907">
        <v>130270300</v>
      </c>
      <c r="C907" t="s">
        <v>1820</v>
      </c>
      <c r="D907" s="164">
        <v>177200</v>
      </c>
      <c r="E907" s="164">
        <v>112600</v>
      </c>
      <c r="F907" s="164">
        <v>1526</v>
      </c>
    </row>
    <row r="908" spans="1:6" ht="15.75">
      <c r="A908" t="str">
        <f t="shared" si="14"/>
        <v>.130270400</v>
      </c>
      <c r="B908">
        <v>130270400</v>
      </c>
      <c r="C908" t="s">
        <v>1817</v>
      </c>
      <c r="D908" s="164">
        <v>640100</v>
      </c>
      <c r="E908" s="164">
        <v>0</v>
      </c>
      <c r="F908" s="164">
        <v>3201</v>
      </c>
    </row>
    <row r="909" spans="1:6" ht="15.75">
      <c r="A909" t="str">
        <f t="shared" si="14"/>
        <v>.130270500</v>
      </c>
      <c r="B909">
        <v>130270500</v>
      </c>
      <c r="C909" t="s">
        <v>3458</v>
      </c>
      <c r="D909" s="164">
        <v>920600</v>
      </c>
      <c r="E909" s="164">
        <v>0</v>
      </c>
      <c r="F909" s="164">
        <v>9206</v>
      </c>
    </row>
    <row r="910" spans="1:6" ht="15.75">
      <c r="A910" t="str">
        <f t="shared" si="14"/>
        <v>.130270600</v>
      </c>
      <c r="B910">
        <v>130270600</v>
      </c>
      <c r="C910" t="s">
        <v>1803</v>
      </c>
      <c r="D910" s="164">
        <v>335800</v>
      </c>
      <c r="E910" s="164">
        <v>0</v>
      </c>
      <c r="F910" s="164">
        <v>1679</v>
      </c>
    </row>
    <row r="911" spans="1:6" ht="15.75">
      <c r="A911" t="str">
        <f t="shared" si="14"/>
        <v>.130270700</v>
      </c>
      <c r="B911">
        <v>130270700</v>
      </c>
      <c r="C911" t="s">
        <v>1803</v>
      </c>
      <c r="D911" s="164">
        <v>1447000</v>
      </c>
      <c r="E911" s="164">
        <v>99100</v>
      </c>
      <c r="F911" s="164">
        <v>7448</v>
      </c>
    </row>
    <row r="912" spans="1:6" ht="15.75">
      <c r="A912" t="str">
        <f t="shared" si="14"/>
        <v>.130270800</v>
      </c>
      <c r="B912">
        <v>130270800</v>
      </c>
      <c r="C912" t="s">
        <v>1822</v>
      </c>
      <c r="D912" s="164">
        <v>635000</v>
      </c>
      <c r="E912" s="164">
        <v>0</v>
      </c>
      <c r="F912" s="164">
        <v>6350</v>
      </c>
    </row>
    <row r="913" spans="1:6" ht="15.75">
      <c r="A913" t="str">
        <f t="shared" si="14"/>
        <v>.130270825</v>
      </c>
      <c r="B913">
        <v>130270825</v>
      </c>
      <c r="C913" t="s">
        <v>1823</v>
      </c>
      <c r="D913" s="164">
        <v>19500</v>
      </c>
      <c r="E913" s="164">
        <v>19500</v>
      </c>
      <c r="F913" s="164">
        <v>162</v>
      </c>
    </row>
    <row r="914" spans="1:6" ht="15.75">
      <c r="A914" t="str">
        <f t="shared" si="14"/>
        <v>.130270850</v>
      </c>
      <c r="B914">
        <v>130270850</v>
      </c>
      <c r="C914" t="s">
        <v>1823</v>
      </c>
      <c r="D914" s="164">
        <v>65800</v>
      </c>
      <c r="E914" s="164">
        <v>65800</v>
      </c>
      <c r="F914" s="164">
        <v>395</v>
      </c>
    </row>
    <row r="915" spans="1:6" ht="15.75">
      <c r="A915" t="str">
        <f t="shared" si="14"/>
        <v>.130270900</v>
      </c>
      <c r="B915">
        <v>130270900</v>
      </c>
      <c r="C915" t="s">
        <v>1825</v>
      </c>
      <c r="D915" s="164">
        <v>509000</v>
      </c>
      <c r="E915" s="164">
        <v>0</v>
      </c>
      <c r="F915" s="164">
        <v>5090</v>
      </c>
    </row>
    <row r="916" spans="1:6" ht="15.75">
      <c r="A916" t="str">
        <f t="shared" si="14"/>
        <v>.130270950</v>
      </c>
      <c r="B916">
        <v>130270950</v>
      </c>
      <c r="C916" t="s">
        <v>3102</v>
      </c>
      <c r="D916" s="164">
        <v>390000</v>
      </c>
      <c r="E916" s="164">
        <v>0</v>
      </c>
      <c r="F916" s="164">
        <v>2058</v>
      </c>
    </row>
    <row r="917" spans="1:6" ht="15.75">
      <c r="A917" t="str">
        <f t="shared" si="14"/>
        <v>.130280100</v>
      </c>
      <c r="B917">
        <v>130280100</v>
      </c>
      <c r="C917" t="s">
        <v>1828</v>
      </c>
      <c r="D917" s="164">
        <v>1392500</v>
      </c>
      <c r="E917" s="164">
        <v>0</v>
      </c>
      <c r="F917" s="164">
        <v>13925</v>
      </c>
    </row>
    <row r="918" spans="1:6" ht="15.75">
      <c r="A918" t="str">
        <f t="shared" si="14"/>
        <v>.130280300</v>
      </c>
      <c r="B918">
        <v>130280300</v>
      </c>
      <c r="C918" t="s">
        <v>1828</v>
      </c>
      <c r="D918" s="164">
        <v>1398300</v>
      </c>
      <c r="E918" s="164">
        <v>0</v>
      </c>
      <c r="F918" s="164">
        <v>10045</v>
      </c>
    </row>
    <row r="919" spans="1:6" ht="15.75">
      <c r="A919" t="str">
        <f t="shared" si="14"/>
        <v>.130280400</v>
      </c>
      <c r="B919">
        <v>130280400</v>
      </c>
      <c r="C919" t="s">
        <v>1830</v>
      </c>
      <c r="D919" s="164">
        <v>1377400</v>
      </c>
      <c r="E919" s="164">
        <v>0</v>
      </c>
      <c r="F919" s="164">
        <v>9459</v>
      </c>
    </row>
    <row r="920" spans="1:6" ht="15.75">
      <c r="A920" t="str">
        <f t="shared" si="14"/>
        <v>.130280450</v>
      </c>
      <c r="B920">
        <v>130280450</v>
      </c>
      <c r="C920" t="s">
        <v>1832</v>
      </c>
      <c r="D920" s="164">
        <v>170900</v>
      </c>
      <c r="E920" s="164">
        <v>115500</v>
      </c>
      <c r="F920" s="164">
        <v>1164</v>
      </c>
    </row>
    <row r="921" spans="1:6" ht="15.75">
      <c r="A921" t="str">
        <f t="shared" si="14"/>
        <v>.130280500</v>
      </c>
      <c r="B921">
        <v>130280500</v>
      </c>
      <c r="C921" t="s">
        <v>1834</v>
      </c>
      <c r="D921" s="164">
        <v>607500</v>
      </c>
      <c r="E921" s="164">
        <v>0</v>
      </c>
      <c r="F921" s="164">
        <v>3038</v>
      </c>
    </row>
    <row r="922" spans="1:6" ht="15.75">
      <c r="A922" t="str">
        <f t="shared" si="14"/>
        <v>.130280550</v>
      </c>
      <c r="B922">
        <v>130280550</v>
      </c>
      <c r="C922" t="s">
        <v>1836</v>
      </c>
      <c r="D922" s="164">
        <v>147400</v>
      </c>
      <c r="E922" s="164">
        <v>130100</v>
      </c>
      <c r="F922" s="164">
        <v>1133</v>
      </c>
    </row>
    <row r="923" spans="1:6" ht="15.75">
      <c r="A923" t="str">
        <f t="shared" si="14"/>
        <v>.130280600</v>
      </c>
      <c r="B923">
        <v>130280600</v>
      </c>
      <c r="C923" t="s">
        <v>1838</v>
      </c>
      <c r="D923" s="164">
        <v>680200</v>
      </c>
      <c r="E923" s="164">
        <v>0</v>
      </c>
      <c r="F923" s="164">
        <v>6802</v>
      </c>
    </row>
    <row r="924" spans="1:6" ht="15.75">
      <c r="A924" t="str">
        <f t="shared" si="14"/>
        <v>.130290100</v>
      </c>
      <c r="B924">
        <v>130290100</v>
      </c>
      <c r="C924" t="s">
        <v>1834</v>
      </c>
      <c r="D924" s="164">
        <v>729400</v>
      </c>
      <c r="E924" s="164">
        <v>0</v>
      </c>
      <c r="F924" s="164">
        <v>3647</v>
      </c>
    </row>
    <row r="925" spans="1:6" ht="15.75">
      <c r="A925" t="str">
        <f t="shared" si="14"/>
        <v>.130290150</v>
      </c>
      <c r="B925">
        <v>130290150</v>
      </c>
      <c r="C925" t="s">
        <v>1840</v>
      </c>
      <c r="D925" s="164">
        <v>668800</v>
      </c>
      <c r="E925" s="164">
        <v>0</v>
      </c>
      <c r="F925" s="164">
        <v>6688</v>
      </c>
    </row>
    <row r="926" spans="1:6" ht="15.75">
      <c r="A926" t="str">
        <f t="shared" si="14"/>
        <v>.130290200</v>
      </c>
      <c r="B926">
        <v>130290200</v>
      </c>
      <c r="C926" t="s">
        <v>1843</v>
      </c>
      <c r="D926" s="164">
        <v>73100</v>
      </c>
      <c r="E926" s="164">
        <v>73100</v>
      </c>
      <c r="F926" s="164">
        <v>439</v>
      </c>
    </row>
    <row r="927" spans="1:6" ht="15.75">
      <c r="A927" t="str">
        <f t="shared" si="14"/>
        <v>.130290300</v>
      </c>
      <c r="B927">
        <v>130290300</v>
      </c>
      <c r="C927" t="s">
        <v>1845</v>
      </c>
      <c r="D927" s="164">
        <v>695900</v>
      </c>
      <c r="E927" s="164">
        <v>0</v>
      </c>
      <c r="F927" s="164">
        <v>4175</v>
      </c>
    </row>
    <row r="928" spans="1:6" ht="15.75">
      <c r="A928" t="str">
        <f t="shared" si="14"/>
        <v>.130290350</v>
      </c>
      <c r="B928">
        <v>130290350</v>
      </c>
      <c r="C928" t="s">
        <v>1847</v>
      </c>
      <c r="D928" s="164">
        <v>682000</v>
      </c>
      <c r="E928" s="164">
        <v>0</v>
      </c>
      <c r="F928" s="164">
        <v>6820</v>
      </c>
    </row>
    <row r="929" spans="1:6" ht="15.75">
      <c r="A929" t="str">
        <f t="shared" si="14"/>
        <v>.130290400</v>
      </c>
      <c r="B929">
        <v>130290400</v>
      </c>
      <c r="C929" t="s">
        <v>1849</v>
      </c>
      <c r="D929" s="164">
        <v>656400</v>
      </c>
      <c r="E929" s="164">
        <v>0</v>
      </c>
      <c r="F929" s="164">
        <v>6564</v>
      </c>
    </row>
    <row r="930" spans="1:6" ht="15.75">
      <c r="A930" t="str">
        <f t="shared" si="14"/>
        <v>.130290450</v>
      </c>
      <c r="B930">
        <v>130290450</v>
      </c>
      <c r="C930" t="s">
        <v>1851</v>
      </c>
      <c r="D930" s="164">
        <v>100300</v>
      </c>
      <c r="E930" s="164">
        <v>0</v>
      </c>
      <c r="F930" s="164">
        <v>0</v>
      </c>
    </row>
    <row r="931" spans="1:6" ht="15.75">
      <c r="A931" t="str">
        <f t="shared" si="14"/>
        <v>.130290500</v>
      </c>
      <c r="B931">
        <v>130290500</v>
      </c>
      <c r="C931" t="s">
        <v>1853</v>
      </c>
      <c r="D931" s="164">
        <v>722800</v>
      </c>
      <c r="E931" s="164">
        <v>0</v>
      </c>
      <c r="F931" s="164">
        <v>7228</v>
      </c>
    </row>
    <row r="932" spans="1:6" ht="15.75">
      <c r="A932" t="str">
        <f t="shared" si="14"/>
        <v>.130290600</v>
      </c>
      <c r="B932">
        <v>130290600</v>
      </c>
      <c r="C932" t="s">
        <v>1847</v>
      </c>
      <c r="D932" s="164">
        <v>1392700</v>
      </c>
      <c r="E932" s="164">
        <v>73400</v>
      </c>
      <c r="F932" s="164">
        <v>7037</v>
      </c>
    </row>
    <row r="933" spans="1:6" ht="15.75">
      <c r="A933" t="str">
        <f t="shared" si="14"/>
        <v>.130300100</v>
      </c>
      <c r="B933">
        <v>130300100</v>
      </c>
      <c r="C933" t="s">
        <v>1854</v>
      </c>
      <c r="D933" s="164">
        <v>728900</v>
      </c>
      <c r="E933" s="164">
        <v>0</v>
      </c>
      <c r="F933" s="164">
        <v>7289</v>
      </c>
    </row>
    <row r="934" spans="1:6" ht="15.75">
      <c r="A934" t="str">
        <f t="shared" si="14"/>
        <v>.130300200</v>
      </c>
      <c r="B934">
        <v>130300200</v>
      </c>
      <c r="C934" t="s">
        <v>1856</v>
      </c>
      <c r="D934" s="164">
        <v>1223400</v>
      </c>
      <c r="E934" s="164">
        <v>204700</v>
      </c>
      <c r="F934" s="164">
        <v>6953</v>
      </c>
    </row>
    <row r="935" spans="1:6" ht="15.75">
      <c r="A935" t="str">
        <f t="shared" si="14"/>
        <v>.130300300</v>
      </c>
      <c r="B935">
        <v>130300300</v>
      </c>
      <c r="C935" t="s">
        <v>1715</v>
      </c>
      <c r="D935" s="164">
        <v>893900</v>
      </c>
      <c r="E935" s="164">
        <v>0</v>
      </c>
      <c r="F935" s="164">
        <v>8939</v>
      </c>
    </row>
    <row r="936" spans="1:6" ht="15.75">
      <c r="A936" t="str">
        <f t="shared" si="14"/>
        <v>.130300350</v>
      </c>
      <c r="B936">
        <v>130300350</v>
      </c>
      <c r="C936" t="s">
        <v>1858</v>
      </c>
      <c r="D936" s="164">
        <v>321500</v>
      </c>
      <c r="E936" s="164">
        <v>0</v>
      </c>
      <c r="F936" s="164">
        <v>1608</v>
      </c>
    </row>
    <row r="937" spans="1:6" ht="15.75">
      <c r="A937" t="str">
        <f t="shared" si="14"/>
        <v>.130300400</v>
      </c>
      <c r="B937">
        <v>130300400</v>
      </c>
      <c r="C937" t="s">
        <v>1861</v>
      </c>
      <c r="D937" s="164">
        <v>157800</v>
      </c>
      <c r="E937" s="164">
        <v>81000</v>
      </c>
      <c r="F937" s="164">
        <v>882</v>
      </c>
    </row>
    <row r="938" spans="1:6" ht="15.75">
      <c r="A938" t="str">
        <f t="shared" si="14"/>
        <v>.130300500</v>
      </c>
      <c r="B938">
        <v>130300500</v>
      </c>
      <c r="C938" t="s">
        <v>1863</v>
      </c>
      <c r="D938" s="164">
        <v>705700</v>
      </c>
      <c r="E938" s="164">
        <v>0</v>
      </c>
      <c r="F938" s="164">
        <v>3529</v>
      </c>
    </row>
    <row r="939" spans="1:6" ht="15.75">
      <c r="A939" t="str">
        <f t="shared" si="14"/>
        <v>.130300600</v>
      </c>
      <c r="B939">
        <v>130300600</v>
      </c>
      <c r="C939" t="s">
        <v>1865</v>
      </c>
      <c r="D939" s="164">
        <v>714300</v>
      </c>
      <c r="E939" s="164">
        <v>0</v>
      </c>
      <c r="F939" s="164">
        <v>3572</v>
      </c>
    </row>
    <row r="940" spans="1:6" ht="15.75">
      <c r="A940" t="str">
        <f t="shared" si="14"/>
        <v>.130300700</v>
      </c>
      <c r="B940">
        <v>130300700</v>
      </c>
      <c r="C940" t="s">
        <v>1867</v>
      </c>
      <c r="D940" s="164">
        <v>721100</v>
      </c>
      <c r="E940" s="164">
        <v>0</v>
      </c>
      <c r="F940" s="164">
        <v>3606</v>
      </c>
    </row>
    <row r="941" spans="1:6" ht="15.75">
      <c r="A941" t="str">
        <f t="shared" si="14"/>
        <v>.130300800</v>
      </c>
      <c r="B941">
        <v>130300800</v>
      </c>
      <c r="C941" t="s">
        <v>1854</v>
      </c>
      <c r="D941" s="164">
        <v>731100</v>
      </c>
      <c r="E941" s="164">
        <v>0</v>
      </c>
      <c r="F941" s="164">
        <v>7311</v>
      </c>
    </row>
    <row r="942" spans="1:6" ht="15.75">
      <c r="A942" t="str">
        <f t="shared" si="14"/>
        <v>.130310100</v>
      </c>
      <c r="B942">
        <v>130310100</v>
      </c>
      <c r="C942" t="s">
        <v>1870</v>
      </c>
      <c r="D942" s="164">
        <v>449900</v>
      </c>
      <c r="E942" s="164">
        <v>0</v>
      </c>
      <c r="F942" s="164">
        <v>4499</v>
      </c>
    </row>
    <row r="943" spans="1:6" ht="15.75">
      <c r="A943" t="str">
        <f t="shared" si="14"/>
        <v>.130310150</v>
      </c>
      <c r="B943">
        <v>130310150</v>
      </c>
      <c r="C943" t="s">
        <v>1872</v>
      </c>
      <c r="D943" s="164">
        <v>154200</v>
      </c>
      <c r="E943" s="164">
        <v>0</v>
      </c>
      <c r="F943" s="164">
        <v>1542</v>
      </c>
    </row>
    <row r="944" spans="1:6" ht="15.75">
      <c r="A944" t="str">
        <f t="shared" si="14"/>
        <v>.130310200</v>
      </c>
      <c r="B944">
        <v>130310200</v>
      </c>
      <c r="C944" t="s">
        <v>1874</v>
      </c>
      <c r="D944" s="164">
        <v>496200</v>
      </c>
      <c r="E944" s="164">
        <v>0</v>
      </c>
      <c r="F944" s="164">
        <v>2481</v>
      </c>
    </row>
    <row r="945" spans="1:6" ht="15.75">
      <c r="A945" t="str">
        <f t="shared" si="14"/>
        <v>.130310250</v>
      </c>
      <c r="B945">
        <v>130310250</v>
      </c>
      <c r="C945" t="s">
        <v>1876</v>
      </c>
      <c r="D945" s="164">
        <v>243200</v>
      </c>
      <c r="E945" s="164">
        <v>0</v>
      </c>
      <c r="F945" s="164">
        <v>1208</v>
      </c>
    </row>
    <row r="946" spans="1:6" ht="15.75">
      <c r="A946" t="str">
        <f t="shared" si="14"/>
        <v>.130310300</v>
      </c>
      <c r="B946">
        <v>130310300</v>
      </c>
      <c r="C946" t="s">
        <v>1878</v>
      </c>
      <c r="D946" s="164">
        <v>517000</v>
      </c>
      <c r="E946" s="164">
        <v>112600</v>
      </c>
      <c r="F946" s="164">
        <v>2877</v>
      </c>
    </row>
    <row r="947" spans="1:6" ht="15.75">
      <c r="A947" t="str">
        <f t="shared" si="14"/>
        <v>.130310400</v>
      </c>
      <c r="B947">
        <v>130310400</v>
      </c>
      <c r="C947" t="s">
        <v>1880</v>
      </c>
      <c r="D947" s="164">
        <v>2061700</v>
      </c>
      <c r="E947" s="164">
        <v>0</v>
      </c>
      <c r="F947" s="164">
        <v>20617</v>
      </c>
    </row>
    <row r="948" spans="1:6" ht="15.75">
      <c r="A948" t="str">
        <f t="shared" si="14"/>
        <v>.130310425</v>
      </c>
      <c r="B948">
        <v>130310425</v>
      </c>
      <c r="C948" t="s">
        <v>1882</v>
      </c>
      <c r="D948" s="164">
        <v>89100</v>
      </c>
      <c r="E948" s="164">
        <v>89100</v>
      </c>
      <c r="F948" s="164">
        <v>599</v>
      </c>
    </row>
    <row r="949" spans="1:6" ht="15.75">
      <c r="A949" t="str">
        <f t="shared" si="14"/>
        <v>.130310450</v>
      </c>
      <c r="B949">
        <v>130310450</v>
      </c>
      <c r="C949" t="s">
        <v>1884</v>
      </c>
      <c r="D949" s="164">
        <v>7100</v>
      </c>
      <c r="E949" s="164">
        <v>7100</v>
      </c>
      <c r="F949" s="164">
        <v>71</v>
      </c>
    </row>
    <row r="950" spans="1:6" ht="15.75">
      <c r="A950" t="str">
        <f t="shared" si="14"/>
        <v>.130310500</v>
      </c>
      <c r="B950">
        <v>130310500</v>
      </c>
      <c r="C950" t="s">
        <v>1884</v>
      </c>
      <c r="D950" s="164">
        <v>124900</v>
      </c>
      <c r="E950" s="164">
        <v>124900</v>
      </c>
      <c r="F950" s="164">
        <v>995</v>
      </c>
    </row>
    <row r="951" spans="1:6" ht="15.75">
      <c r="A951" t="str">
        <f t="shared" si="14"/>
        <v>.130310600</v>
      </c>
      <c r="B951">
        <v>130310600</v>
      </c>
      <c r="C951" t="s">
        <v>1876</v>
      </c>
      <c r="D951" s="164">
        <v>833300</v>
      </c>
      <c r="E951" s="164">
        <v>103300</v>
      </c>
      <c r="F951" s="164">
        <v>4404</v>
      </c>
    </row>
    <row r="952" spans="1:6" ht="15.75">
      <c r="A952" t="str">
        <f t="shared" si="14"/>
        <v>.130310700</v>
      </c>
      <c r="B952">
        <v>130310700</v>
      </c>
      <c r="C952" t="s">
        <v>2748</v>
      </c>
      <c r="D952" s="164">
        <v>442200</v>
      </c>
      <c r="E952" s="164">
        <v>0</v>
      </c>
      <c r="F952" s="164">
        <v>2211</v>
      </c>
    </row>
    <row r="953" spans="1:6" ht="15.75">
      <c r="A953" t="str">
        <f t="shared" si="14"/>
        <v>.130320100</v>
      </c>
      <c r="B953">
        <v>130320100</v>
      </c>
      <c r="C953" t="s">
        <v>2771</v>
      </c>
      <c r="D953" s="164">
        <v>904900</v>
      </c>
      <c r="E953" s="164">
        <v>0</v>
      </c>
      <c r="F953" s="164">
        <v>9049</v>
      </c>
    </row>
    <row r="954" spans="1:6" ht="15.75">
      <c r="A954" t="str">
        <f t="shared" si="14"/>
        <v>.130320150</v>
      </c>
      <c r="B954">
        <v>130320150</v>
      </c>
      <c r="C954" t="s">
        <v>3102</v>
      </c>
      <c r="D954" s="164">
        <v>591200</v>
      </c>
      <c r="E954" s="164">
        <v>190400</v>
      </c>
      <c r="F954" s="164">
        <v>3197</v>
      </c>
    </row>
    <row r="955" spans="1:6" ht="15.75">
      <c r="A955" t="str">
        <f t="shared" si="14"/>
        <v>.130320200</v>
      </c>
      <c r="B955">
        <v>130320200</v>
      </c>
      <c r="C955" t="s">
        <v>2705</v>
      </c>
      <c r="D955" s="164">
        <v>1580500</v>
      </c>
      <c r="E955" s="164">
        <v>0</v>
      </c>
      <c r="F955" s="164">
        <v>15805</v>
      </c>
    </row>
    <row r="956" spans="1:6" ht="15.75">
      <c r="A956" t="str">
        <f t="shared" si="14"/>
        <v>.130320250</v>
      </c>
      <c r="B956">
        <v>130320250</v>
      </c>
      <c r="C956" t="s">
        <v>1886</v>
      </c>
      <c r="D956" s="164">
        <v>110600</v>
      </c>
      <c r="E956" s="164">
        <v>110600</v>
      </c>
      <c r="F956" s="164">
        <v>833</v>
      </c>
    </row>
    <row r="957" spans="1:6" ht="15.75">
      <c r="A957" t="str">
        <f t="shared" si="14"/>
        <v>.130320300</v>
      </c>
      <c r="B957">
        <v>130320300</v>
      </c>
      <c r="C957" t="s">
        <v>1876</v>
      </c>
      <c r="D957" s="164">
        <v>593700</v>
      </c>
      <c r="E957" s="164">
        <v>0</v>
      </c>
      <c r="F957" s="164">
        <v>2969</v>
      </c>
    </row>
    <row r="958" spans="1:6" ht="15.75">
      <c r="A958" t="str">
        <f t="shared" si="14"/>
        <v>.130320350</v>
      </c>
      <c r="B958">
        <v>130320350</v>
      </c>
      <c r="C958" t="s">
        <v>1888</v>
      </c>
      <c r="D958" s="164">
        <v>463900</v>
      </c>
      <c r="E958" s="164">
        <v>0</v>
      </c>
      <c r="F958" s="164">
        <v>3478</v>
      </c>
    </row>
    <row r="959" spans="1:6" ht="15.75">
      <c r="A959" t="str">
        <f t="shared" si="14"/>
        <v>.130320400</v>
      </c>
      <c r="B959">
        <v>130320400</v>
      </c>
      <c r="C959" t="s">
        <v>1889</v>
      </c>
      <c r="D959" s="164">
        <v>775200</v>
      </c>
      <c r="E959" s="164">
        <v>85400</v>
      </c>
      <c r="F959" s="164">
        <v>4007</v>
      </c>
    </row>
    <row r="960" spans="1:6" ht="15.75">
      <c r="A960" t="str">
        <f t="shared" si="14"/>
        <v>.130320450</v>
      </c>
      <c r="B960">
        <v>130320450</v>
      </c>
      <c r="C960" t="s">
        <v>3952</v>
      </c>
      <c r="D960" s="164">
        <v>695300</v>
      </c>
      <c r="E960" s="164">
        <v>0</v>
      </c>
      <c r="F960" s="164">
        <v>3477</v>
      </c>
    </row>
    <row r="961" spans="1:6" ht="15.75">
      <c r="A961" t="str">
        <f t="shared" si="14"/>
        <v>.130320500</v>
      </c>
      <c r="B961">
        <v>130320500</v>
      </c>
      <c r="C961" t="s">
        <v>2776</v>
      </c>
      <c r="D961" s="164">
        <v>378300</v>
      </c>
      <c r="E961" s="164">
        <v>0</v>
      </c>
      <c r="F961" s="164">
        <v>3783</v>
      </c>
    </row>
    <row r="962" spans="1:6" ht="15.75">
      <c r="A962" t="str">
        <f t="shared" si="14"/>
        <v>.130320600</v>
      </c>
      <c r="B962">
        <v>130320600</v>
      </c>
      <c r="C962" t="s">
        <v>2779</v>
      </c>
      <c r="D962" s="164">
        <v>210600</v>
      </c>
      <c r="E962" s="164">
        <v>0</v>
      </c>
      <c r="F962" s="164">
        <v>1053</v>
      </c>
    </row>
    <row r="963" spans="1:6" ht="15.75">
      <c r="A963" t="str">
        <f t="shared" si="14"/>
        <v>.130330100</v>
      </c>
      <c r="B963">
        <v>130330100</v>
      </c>
      <c r="C963" t="s">
        <v>1891</v>
      </c>
      <c r="D963" s="164">
        <v>1127700</v>
      </c>
      <c r="E963" s="164">
        <v>61700</v>
      </c>
      <c r="F963" s="164">
        <v>5700</v>
      </c>
    </row>
    <row r="964" spans="1:6" ht="15.75">
      <c r="A964" t="str">
        <f aca="true" t="shared" si="15" ref="A964:A1027">CONCATENATE(".",B964)</f>
        <v>.130330200</v>
      </c>
      <c r="B964">
        <v>130330200</v>
      </c>
      <c r="C964" t="s">
        <v>1832</v>
      </c>
      <c r="D964" s="164">
        <v>748100</v>
      </c>
      <c r="E964" s="164">
        <v>57500</v>
      </c>
      <c r="F964" s="164">
        <v>4028</v>
      </c>
    </row>
    <row r="965" spans="1:6" ht="15.75">
      <c r="A965" t="str">
        <f t="shared" si="15"/>
        <v>.130330300</v>
      </c>
      <c r="B965">
        <v>130330300</v>
      </c>
      <c r="C965" t="s">
        <v>1838</v>
      </c>
      <c r="D965" s="164">
        <v>768500</v>
      </c>
      <c r="E965" s="164">
        <v>0</v>
      </c>
      <c r="F965" s="164">
        <v>7685</v>
      </c>
    </row>
    <row r="966" spans="1:6" ht="15.75">
      <c r="A966" t="str">
        <f t="shared" si="15"/>
        <v>.130330400</v>
      </c>
      <c r="B966">
        <v>130330400</v>
      </c>
      <c r="C966" t="s">
        <v>1893</v>
      </c>
      <c r="D966" s="164">
        <v>705100</v>
      </c>
      <c r="E966" s="164">
        <v>0</v>
      </c>
      <c r="F966" s="164">
        <v>7051</v>
      </c>
    </row>
    <row r="967" spans="1:6" ht="15.75">
      <c r="A967" t="str">
        <f t="shared" si="15"/>
        <v>.130330500</v>
      </c>
      <c r="B967">
        <v>130330500</v>
      </c>
      <c r="C967" t="s">
        <v>1828</v>
      </c>
      <c r="D967" s="164">
        <v>655700</v>
      </c>
      <c r="E967" s="164">
        <v>0</v>
      </c>
      <c r="F967" s="164">
        <v>6557</v>
      </c>
    </row>
    <row r="968" spans="1:6" ht="15.75">
      <c r="A968" t="str">
        <f t="shared" si="15"/>
        <v>.130330600</v>
      </c>
      <c r="B968">
        <v>130330600</v>
      </c>
      <c r="C968" t="s">
        <v>1828</v>
      </c>
      <c r="D968" s="164">
        <v>654100</v>
      </c>
      <c r="E968" s="164">
        <v>0</v>
      </c>
      <c r="F968" s="164">
        <v>4361</v>
      </c>
    </row>
    <row r="969" spans="1:6" ht="15.75">
      <c r="A969" t="str">
        <f t="shared" si="15"/>
        <v>.130330650</v>
      </c>
      <c r="B969">
        <v>130330650</v>
      </c>
      <c r="C969" t="s">
        <v>1895</v>
      </c>
      <c r="D969" s="164">
        <v>1400</v>
      </c>
      <c r="E969" s="164">
        <v>0</v>
      </c>
      <c r="F969" s="164">
        <v>11</v>
      </c>
    </row>
    <row r="970" spans="1:6" ht="15.75">
      <c r="A970" t="str">
        <f t="shared" si="15"/>
        <v>.130330700</v>
      </c>
      <c r="B970">
        <v>130330700</v>
      </c>
      <c r="C970" t="s">
        <v>1895</v>
      </c>
      <c r="D970" s="164">
        <v>46000</v>
      </c>
      <c r="E970" s="164">
        <v>0</v>
      </c>
      <c r="F970" s="164">
        <v>345</v>
      </c>
    </row>
    <row r="971" spans="1:6" ht="15.75">
      <c r="A971" t="str">
        <f t="shared" si="15"/>
        <v>.130340100</v>
      </c>
      <c r="B971">
        <v>130340100</v>
      </c>
      <c r="C971" t="s">
        <v>1896</v>
      </c>
      <c r="D971" s="164">
        <v>1349900</v>
      </c>
      <c r="E971" s="164">
        <v>119000</v>
      </c>
      <c r="F971" s="164">
        <v>7080</v>
      </c>
    </row>
    <row r="972" spans="1:6" ht="15.75">
      <c r="A972" t="str">
        <f t="shared" si="15"/>
        <v>.130340150</v>
      </c>
      <c r="B972">
        <v>130340150</v>
      </c>
      <c r="C972" t="s">
        <v>1898</v>
      </c>
      <c r="D972" s="164">
        <v>198400</v>
      </c>
      <c r="E972" s="164">
        <v>0</v>
      </c>
      <c r="F972" s="164">
        <v>1984</v>
      </c>
    </row>
    <row r="973" spans="1:6" ht="15.75">
      <c r="A973" t="str">
        <f t="shared" si="15"/>
        <v>.130340200</v>
      </c>
      <c r="B973">
        <v>130340200</v>
      </c>
      <c r="C973" t="s">
        <v>1830</v>
      </c>
      <c r="D973" s="164">
        <v>645800</v>
      </c>
      <c r="E973" s="164">
        <v>0</v>
      </c>
      <c r="F973" s="164">
        <v>6458</v>
      </c>
    </row>
    <row r="974" spans="1:6" ht="15.75">
      <c r="A974" t="str">
        <f t="shared" si="15"/>
        <v>.130340300</v>
      </c>
      <c r="B974">
        <v>130340300</v>
      </c>
      <c r="C974" t="s">
        <v>1900</v>
      </c>
      <c r="D974" s="164">
        <v>315600</v>
      </c>
      <c r="E974" s="164">
        <v>0</v>
      </c>
      <c r="F974" s="164">
        <v>3156</v>
      </c>
    </row>
    <row r="975" spans="1:6" ht="15.75">
      <c r="A975" t="str">
        <f t="shared" si="15"/>
        <v>.130340350</v>
      </c>
      <c r="B975">
        <v>130340350</v>
      </c>
      <c r="C975" t="s">
        <v>1781</v>
      </c>
      <c r="D975" s="164">
        <v>70600</v>
      </c>
      <c r="E975" s="164">
        <v>0</v>
      </c>
      <c r="F975" s="164">
        <v>706</v>
      </c>
    </row>
    <row r="976" spans="1:6" ht="15.75">
      <c r="A976" t="str">
        <f t="shared" si="15"/>
        <v>.130340400</v>
      </c>
      <c r="B976">
        <v>130340400</v>
      </c>
      <c r="C976" t="s">
        <v>1902</v>
      </c>
      <c r="D976" s="164">
        <v>784300</v>
      </c>
      <c r="E976" s="164">
        <v>53500</v>
      </c>
      <c r="F976" s="164">
        <v>3975</v>
      </c>
    </row>
    <row r="977" spans="1:6" ht="15.75">
      <c r="A977" t="str">
        <f t="shared" si="15"/>
        <v>.130340500</v>
      </c>
      <c r="B977">
        <v>130340500</v>
      </c>
      <c r="C977" t="s">
        <v>1718</v>
      </c>
      <c r="D977" s="164">
        <v>7100</v>
      </c>
      <c r="E977" s="164">
        <v>0</v>
      </c>
      <c r="F977" s="164">
        <v>36</v>
      </c>
    </row>
    <row r="978" spans="1:6" ht="15.75">
      <c r="A978" t="str">
        <f t="shared" si="15"/>
        <v>.130340600</v>
      </c>
      <c r="B978">
        <v>130340600</v>
      </c>
      <c r="C978" t="s">
        <v>1904</v>
      </c>
      <c r="D978" s="164">
        <v>740700</v>
      </c>
      <c r="E978" s="164">
        <v>0</v>
      </c>
      <c r="F978" s="164">
        <v>3704</v>
      </c>
    </row>
    <row r="979" spans="1:6" ht="15.75">
      <c r="A979" t="str">
        <f t="shared" si="15"/>
        <v>.130350100</v>
      </c>
      <c r="B979">
        <v>130350100</v>
      </c>
      <c r="C979" t="s">
        <v>1906</v>
      </c>
      <c r="D979" s="164">
        <v>240400</v>
      </c>
      <c r="E979" s="164">
        <v>82200</v>
      </c>
      <c r="F979" s="164">
        <v>1202</v>
      </c>
    </row>
    <row r="980" spans="1:6" ht="15.75">
      <c r="A980" t="str">
        <f t="shared" si="15"/>
        <v>.130350150</v>
      </c>
      <c r="B980">
        <v>130350150</v>
      </c>
      <c r="C980" t="s">
        <v>1778</v>
      </c>
      <c r="D980" s="164">
        <v>1238500</v>
      </c>
      <c r="E980" s="164">
        <v>0</v>
      </c>
      <c r="F980" s="164">
        <v>12385</v>
      </c>
    </row>
    <row r="981" spans="1:6" ht="15.75">
      <c r="A981" t="str">
        <f t="shared" si="15"/>
        <v>.130350200</v>
      </c>
      <c r="B981">
        <v>130350200</v>
      </c>
      <c r="C981" t="s">
        <v>1908</v>
      </c>
      <c r="D981" s="164">
        <v>1177000</v>
      </c>
      <c r="E981" s="164">
        <v>0</v>
      </c>
      <c r="F981" s="164">
        <v>11770</v>
      </c>
    </row>
    <row r="982" spans="1:6" ht="15.75">
      <c r="A982" t="str">
        <f t="shared" si="15"/>
        <v>.130350250</v>
      </c>
      <c r="B982">
        <v>130350250</v>
      </c>
      <c r="C982" t="s">
        <v>1910</v>
      </c>
      <c r="D982" s="164">
        <v>35900</v>
      </c>
      <c r="E982" s="164">
        <v>35900</v>
      </c>
      <c r="F982" s="164">
        <v>359</v>
      </c>
    </row>
    <row r="983" spans="1:6" ht="15.75">
      <c r="A983" t="str">
        <f t="shared" si="15"/>
        <v>.130350300</v>
      </c>
      <c r="B983">
        <v>130350300</v>
      </c>
      <c r="C983" t="s">
        <v>3085</v>
      </c>
      <c r="D983" s="164">
        <v>1453200</v>
      </c>
      <c r="E983" s="164">
        <v>0</v>
      </c>
      <c r="F983" s="164">
        <v>10262</v>
      </c>
    </row>
    <row r="984" spans="1:6" ht="15.75">
      <c r="A984" t="str">
        <f t="shared" si="15"/>
        <v>.130350400</v>
      </c>
      <c r="B984">
        <v>130350400</v>
      </c>
      <c r="C984" t="s">
        <v>1778</v>
      </c>
      <c r="D984" s="164">
        <v>1453200</v>
      </c>
      <c r="E984" s="164">
        <v>0</v>
      </c>
      <c r="F984" s="164">
        <v>14532</v>
      </c>
    </row>
    <row r="985" spans="1:6" ht="15.75">
      <c r="A985" t="str">
        <f t="shared" si="15"/>
        <v>.130360100</v>
      </c>
      <c r="B985">
        <v>130360100</v>
      </c>
      <c r="C985" t="s">
        <v>1809</v>
      </c>
      <c r="D985" s="164">
        <v>1596200</v>
      </c>
      <c r="E985" s="164">
        <v>181700</v>
      </c>
      <c r="F985" s="164">
        <v>8669</v>
      </c>
    </row>
    <row r="986" spans="1:6" ht="15.75">
      <c r="A986" t="str">
        <f t="shared" si="15"/>
        <v>.130360200</v>
      </c>
      <c r="B986">
        <v>130360200</v>
      </c>
      <c r="C986" t="s">
        <v>1914</v>
      </c>
      <c r="D986" s="164">
        <v>1034200</v>
      </c>
      <c r="E986" s="164">
        <v>0</v>
      </c>
      <c r="F986" s="164">
        <v>10342</v>
      </c>
    </row>
    <row r="987" spans="1:6" ht="15.75">
      <c r="A987" t="str">
        <f t="shared" si="15"/>
        <v>.130360250</v>
      </c>
      <c r="B987">
        <v>130360250</v>
      </c>
      <c r="C987" t="s">
        <v>2691</v>
      </c>
      <c r="D987" s="164">
        <v>348800</v>
      </c>
      <c r="E987" s="164">
        <v>0</v>
      </c>
      <c r="F987" s="164">
        <v>3488</v>
      </c>
    </row>
    <row r="988" spans="1:6" ht="15.75">
      <c r="A988" t="str">
        <f t="shared" si="15"/>
        <v>.130360300</v>
      </c>
      <c r="B988">
        <v>130360300</v>
      </c>
      <c r="C988" t="s">
        <v>1917</v>
      </c>
      <c r="D988" s="164">
        <v>1364600</v>
      </c>
      <c r="E988" s="164">
        <v>0</v>
      </c>
      <c r="F988" s="164">
        <v>13646</v>
      </c>
    </row>
    <row r="989" spans="1:6" ht="15.75">
      <c r="A989" t="str">
        <f t="shared" si="15"/>
        <v>.130360325</v>
      </c>
      <c r="B989">
        <v>130360325</v>
      </c>
      <c r="C989" t="s">
        <v>1799</v>
      </c>
      <c r="D989" s="164">
        <v>24300</v>
      </c>
      <c r="E989" s="164">
        <v>0</v>
      </c>
      <c r="F989" s="164">
        <v>243</v>
      </c>
    </row>
    <row r="990" spans="1:6" ht="15.75">
      <c r="A990" t="str">
        <f t="shared" si="15"/>
        <v>.130360350</v>
      </c>
      <c r="B990">
        <v>130360350</v>
      </c>
      <c r="C990" t="s">
        <v>1919</v>
      </c>
      <c r="D990" s="164">
        <v>192100</v>
      </c>
      <c r="E990" s="164">
        <v>0</v>
      </c>
      <c r="F990" s="164">
        <v>1530</v>
      </c>
    </row>
    <row r="991" spans="1:6" ht="15.75">
      <c r="A991" t="str">
        <f t="shared" si="15"/>
        <v>.130360400</v>
      </c>
      <c r="B991">
        <v>130360400</v>
      </c>
      <c r="C991" t="s">
        <v>1920</v>
      </c>
      <c r="D991" s="164">
        <v>242900</v>
      </c>
      <c r="E991" s="164">
        <v>0</v>
      </c>
      <c r="F991" s="164">
        <v>1215</v>
      </c>
    </row>
    <row r="992" spans="1:6" ht="15.75">
      <c r="A992" t="str">
        <f t="shared" si="15"/>
        <v>.130360450</v>
      </c>
      <c r="B992">
        <v>130360450</v>
      </c>
      <c r="C992" t="s">
        <v>1809</v>
      </c>
      <c r="D992" s="164">
        <v>370500</v>
      </c>
      <c r="E992" s="164">
        <v>0</v>
      </c>
      <c r="F992" s="164">
        <v>1853</v>
      </c>
    </row>
    <row r="993" spans="1:6" ht="15.75">
      <c r="A993" t="str">
        <f t="shared" si="15"/>
        <v>.130360500</v>
      </c>
      <c r="B993">
        <v>130360500</v>
      </c>
      <c r="C993" t="s">
        <v>1922</v>
      </c>
      <c r="D993" s="164">
        <v>312000</v>
      </c>
      <c r="E993" s="164">
        <v>0</v>
      </c>
      <c r="F993" s="164">
        <v>3120</v>
      </c>
    </row>
    <row r="994" spans="1:6" ht="15.75">
      <c r="A994" t="str">
        <f t="shared" si="15"/>
        <v>.130360550</v>
      </c>
      <c r="B994">
        <v>130360550</v>
      </c>
      <c r="C994" t="s">
        <v>1924</v>
      </c>
      <c r="D994" s="164">
        <v>111900</v>
      </c>
      <c r="E994" s="164">
        <v>111900</v>
      </c>
      <c r="F994" s="164">
        <v>847</v>
      </c>
    </row>
    <row r="995" spans="1:6" ht="15.75">
      <c r="A995" t="str">
        <f t="shared" si="15"/>
        <v>.130360600</v>
      </c>
      <c r="B995">
        <v>130360600</v>
      </c>
      <c r="C995" t="s">
        <v>1809</v>
      </c>
      <c r="D995" s="164">
        <v>388100</v>
      </c>
      <c r="E995" s="164">
        <v>0</v>
      </c>
      <c r="F995" s="164">
        <v>3295</v>
      </c>
    </row>
    <row r="996" spans="1:6" ht="15.75">
      <c r="A996" t="str">
        <f t="shared" si="15"/>
        <v>.140010100</v>
      </c>
      <c r="B996">
        <v>140010100</v>
      </c>
      <c r="C996" t="s">
        <v>1926</v>
      </c>
      <c r="D996" s="164">
        <v>754100</v>
      </c>
      <c r="E996" s="164">
        <v>0</v>
      </c>
      <c r="F996" s="164">
        <v>7541</v>
      </c>
    </row>
    <row r="997" spans="1:6" ht="15.75">
      <c r="A997" t="str">
        <f t="shared" si="15"/>
        <v>.140010200</v>
      </c>
      <c r="B997">
        <v>140010200</v>
      </c>
      <c r="C997" t="s">
        <v>1929</v>
      </c>
      <c r="D997" s="164">
        <v>720900</v>
      </c>
      <c r="E997" s="164">
        <v>0</v>
      </c>
      <c r="F997" s="164">
        <v>7209</v>
      </c>
    </row>
    <row r="998" spans="1:6" ht="15.75">
      <c r="A998" t="str">
        <f t="shared" si="15"/>
        <v>.140010300</v>
      </c>
      <c r="B998">
        <v>140010300</v>
      </c>
      <c r="C998" t="s">
        <v>1926</v>
      </c>
      <c r="D998" s="164">
        <v>690400</v>
      </c>
      <c r="E998" s="164">
        <v>0</v>
      </c>
      <c r="F998" s="164">
        <v>6904</v>
      </c>
    </row>
    <row r="999" spans="1:6" ht="15.75">
      <c r="A999" t="str">
        <f t="shared" si="15"/>
        <v>.140010400</v>
      </c>
      <c r="B999">
        <v>140010400</v>
      </c>
      <c r="C999" t="s">
        <v>3484</v>
      </c>
      <c r="D999" s="164">
        <v>1423300</v>
      </c>
      <c r="E999" s="164">
        <v>0</v>
      </c>
      <c r="F999" s="164">
        <v>14233</v>
      </c>
    </row>
    <row r="1000" spans="1:6" ht="15.75">
      <c r="A1000" t="str">
        <f t="shared" si="15"/>
        <v>.140010500</v>
      </c>
      <c r="B1000">
        <v>140010500</v>
      </c>
      <c r="C1000" t="s">
        <v>1932</v>
      </c>
      <c r="D1000" s="164">
        <v>1442700</v>
      </c>
      <c r="E1000" s="164">
        <v>74000</v>
      </c>
      <c r="F1000" s="164">
        <v>7288</v>
      </c>
    </row>
    <row r="1001" spans="1:6" ht="15.75">
      <c r="A1001" t="str">
        <f t="shared" si="15"/>
        <v>.140010600</v>
      </c>
      <c r="B1001">
        <v>140010600</v>
      </c>
      <c r="C1001" t="s">
        <v>1934</v>
      </c>
      <c r="D1001" s="164">
        <v>690600</v>
      </c>
      <c r="E1001" s="164">
        <v>0</v>
      </c>
      <c r="F1001" s="164">
        <v>6906</v>
      </c>
    </row>
    <row r="1002" spans="1:6" ht="15.75">
      <c r="A1002" t="str">
        <f t="shared" si="15"/>
        <v>.140020100</v>
      </c>
      <c r="B1002">
        <v>140020100</v>
      </c>
      <c r="C1002" t="s">
        <v>3332</v>
      </c>
      <c r="D1002" s="164">
        <v>644300</v>
      </c>
      <c r="E1002" s="164">
        <v>0</v>
      </c>
      <c r="F1002" s="164">
        <v>6197</v>
      </c>
    </row>
    <row r="1003" spans="1:6" ht="15.75">
      <c r="A1003" t="str">
        <f t="shared" si="15"/>
        <v>.140020200</v>
      </c>
      <c r="B1003">
        <v>140020200</v>
      </c>
      <c r="C1003" t="s">
        <v>1937</v>
      </c>
      <c r="D1003" s="164">
        <v>1123700</v>
      </c>
      <c r="E1003" s="164">
        <v>0</v>
      </c>
      <c r="F1003" s="164">
        <v>8428</v>
      </c>
    </row>
    <row r="1004" spans="1:6" ht="15.75">
      <c r="A1004" t="str">
        <f t="shared" si="15"/>
        <v>.140020225</v>
      </c>
      <c r="B1004">
        <v>140020225</v>
      </c>
      <c r="C1004" t="s">
        <v>1940</v>
      </c>
      <c r="D1004" s="164">
        <v>364100</v>
      </c>
      <c r="E1004" s="164">
        <v>175600</v>
      </c>
      <c r="F1004" s="164">
        <v>2485</v>
      </c>
    </row>
    <row r="1005" spans="1:6" ht="15.75">
      <c r="A1005" t="str">
        <f t="shared" si="15"/>
        <v>.140020250</v>
      </c>
      <c r="B1005">
        <v>140020250</v>
      </c>
      <c r="C1005" t="s">
        <v>1937</v>
      </c>
      <c r="D1005" s="164">
        <v>621400</v>
      </c>
      <c r="E1005" s="164">
        <v>0</v>
      </c>
      <c r="F1005" s="164">
        <v>4548</v>
      </c>
    </row>
    <row r="1006" spans="1:6" ht="15.75">
      <c r="A1006" t="str">
        <f t="shared" si="15"/>
        <v>.140020300</v>
      </c>
      <c r="B1006">
        <v>140020300</v>
      </c>
      <c r="C1006" t="s">
        <v>3332</v>
      </c>
      <c r="D1006" s="164">
        <v>891600</v>
      </c>
      <c r="E1006" s="164">
        <v>0</v>
      </c>
      <c r="F1006" s="164">
        <v>4433</v>
      </c>
    </row>
    <row r="1007" spans="1:6" ht="15.75">
      <c r="A1007" t="str">
        <f t="shared" si="15"/>
        <v>.140020350</v>
      </c>
      <c r="B1007">
        <v>140020350</v>
      </c>
      <c r="C1007" t="s">
        <v>3316</v>
      </c>
      <c r="D1007" s="164">
        <v>264900</v>
      </c>
      <c r="E1007" s="164">
        <v>0</v>
      </c>
      <c r="F1007" s="164">
        <v>1941</v>
      </c>
    </row>
    <row r="1008" spans="1:6" ht="15.75">
      <c r="A1008" t="str">
        <f t="shared" si="15"/>
        <v>.140020400</v>
      </c>
      <c r="B1008">
        <v>140020400</v>
      </c>
      <c r="C1008" t="s">
        <v>3492</v>
      </c>
      <c r="D1008" s="164">
        <v>254000</v>
      </c>
      <c r="E1008" s="164">
        <v>133300</v>
      </c>
      <c r="F1008" s="164">
        <v>1685</v>
      </c>
    </row>
    <row r="1009" spans="1:6" ht="15.75">
      <c r="A1009" t="str">
        <f t="shared" si="15"/>
        <v>.140020500</v>
      </c>
      <c r="B1009">
        <v>140020500</v>
      </c>
      <c r="C1009" t="s">
        <v>1937</v>
      </c>
      <c r="D1009" s="164">
        <v>197200</v>
      </c>
      <c r="E1009" s="164">
        <v>0</v>
      </c>
      <c r="F1009" s="164">
        <v>1479</v>
      </c>
    </row>
    <row r="1010" spans="1:6" ht="15.75">
      <c r="A1010" t="str">
        <f t="shared" si="15"/>
        <v>.140020600</v>
      </c>
      <c r="B1010">
        <v>140020600</v>
      </c>
      <c r="C1010" t="s">
        <v>1942</v>
      </c>
      <c r="D1010" s="164">
        <v>327400</v>
      </c>
      <c r="E1010" s="164">
        <v>0</v>
      </c>
      <c r="F1010" s="164">
        <v>3274</v>
      </c>
    </row>
    <row r="1011" spans="1:6" ht="15.75">
      <c r="A1011" t="str">
        <f t="shared" si="15"/>
        <v>.140030100</v>
      </c>
      <c r="B1011">
        <v>140030100</v>
      </c>
      <c r="C1011" t="s">
        <v>3293</v>
      </c>
      <c r="D1011" s="164">
        <v>1216800</v>
      </c>
      <c r="E1011" s="164">
        <v>286800</v>
      </c>
      <c r="F1011" s="164">
        <v>7404</v>
      </c>
    </row>
    <row r="1012" spans="1:6" ht="15.75">
      <c r="A1012" t="str">
        <f t="shared" si="15"/>
        <v>.140030150</v>
      </c>
      <c r="B1012">
        <v>140030150</v>
      </c>
      <c r="C1012" t="s">
        <v>3510</v>
      </c>
      <c r="D1012" s="164">
        <v>1451200</v>
      </c>
      <c r="E1012" s="164">
        <v>0</v>
      </c>
      <c r="F1012" s="164">
        <v>11271</v>
      </c>
    </row>
    <row r="1013" spans="1:6" ht="15.75">
      <c r="A1013" t="str">
        <f t="shared" si="15"/>
        <v>.140030200</v>
      </c>
      <c r="B1013">
        <v>140030200</v>
      </c>
      <c r="C1013" t="s">
        <v>3366</v>
      </c>
      <c r="D1013" s="164">
        <v>322300</v>
      </c>
      <c r="E1013" s="164">
        <v>0</v>
      </c>
      <c r="F1013" s="164">
        <v>1612</v>
      </c>
    </row>
    <row r="1014" spans="1:6" ht="15.75">
      <c r="A1014" t="str">
        <f t="shared" si="15"/>
        <v>.140030300</v>
      </c>
      <c r="B1014">
        <v>140030300</v>
      </c>
      <c r="C1014" t="s">
        <v>3461</v>
      </c>
      <c r="D1014" s="164">
        <v>235500</v>
      </c>
      <c r="E1014" s="164">
        <v>0</v>
      </c>
      <c r="F1014" s="164">
        <v>2355</v>
      </c>
    </row>
    <row r="1015" spans="1:6" ht="15.75">
      <c r="A1015" t="str">
        <f t="shared" si="15"/>
        <v>.140030400</v>
      </c>
      <c r="B1015">
        <v>140030400</v>
      </c>
      <c r="C1015" t="s">
        <v>3461</v>
      </c>
      <c r="D1015" s="164">
        <v>278600</v>
      </c>
      <c r="E1015" s="164">
        <v>0</v>
      </c>
      <c r="F1015" s="164">
        <v>2786</v>
      </c>
    </row>
    <row r="1016" spans="1:6" ht="15.75">
      <c r="A1016" t="str">
        <f t="shared" si="15"/>
        <v>.140030450</v>
      </c>
      <c r="B1016">
        <v>140030450</v>
      </c>
      <c r="C1016" t="s">
        <v>1945</v>
      </c>
      <c r="D1016" s="164">
        <v>260600</v>
      </c>
      <c r="E1016" s="164">
        <v>121300</v>
      </c>
      <c r="F1016" s="164">
        <v>1647</v>
      </c>
    </row>
    <row r="1017" spans="1:6" ht="15.75">
      <c r="A1017" t="str">
        <f t="shared" si="15"/>
        <v>.140030500</v>
      </c>
      <c r="B1017">
        <v>140030500</v>
      </c>
      <c r="C1017" t="s">
        <v>3461</v>
      </c>
      <c r="D1017" s="164">
        <v>267800</v>
      </c>
      <c r="E1017" s="164">
        <v>0</v>
      </c>
      <c r="F1017" s="164">
        <v>2678</v>
      </c>
    </row>
    <row r="1018" spans="1:6" ht="15.75">
      <c r="A1018" t="str">
        <f t="shared" si="15"/>
        <v>.140030600</v>
      </c>
      <c r="B1018">
        <v>140030600</v>
      </c>
      <c r="C1018" t="s">
        <v>3366</v>
      </c>
      <c r="D1018" s="164">
        <v>1496800</v>
      </c>
      <c r="E1018" s="164">
        <v>105000</v>
      </c>
      <c r="F1018" s="164">
        <v>8009</v>
      </c>
    </row>
    <row r="1019" spans="1:6" ht="15.75">
      <c r="A1019" t="str">
        <f t="shared" si="15"/>
        <v>.140030700</v>
      </c>
      <c r="B1019">
        <v>140030700</v>
      </c>
      <c r="C1019" t="s">
        <v>1947</v>
      </c>
      <c r="D1019" s="164">
        <v>144500</v>
      </c>
      <c r="E1019" s="164">
        <v>0</v>
      </c>
      <c r="F1019" s="164">
        <v>698</v>
      </c>
    </row>
    <row r="1020" spans="1:6" ht="15.75">
      <c r="A1020" t="str">
        <f t="shared" si="15"/>
        <v>.140030800</v>
      </c>
      <c r="B1020">
        <v>140030800</v>
      </c>
      <c r="C1020" t="s">
        <v>1949</v>
      </c>
      <c r="D1020" s="164">
        <v>512000</v>
      </c>
      <c r="E1020" s="164">
        <v>0</v>
      </c>
      <c r="F1020" s="164">
        <v>5120</v>
      </c>
    </row>
    <row r="1021" spans="1:6" ht="15.75">
      <c r="A1021" t="str">
        <f t="shared" si="15"/>
        <v>.140030900</v>
      </c>
      <c r="B1021">
        <v>140030900</v>
      </c>
      <c r="C1021" t="s">
        <v>1951</v>
      </c>
      <c r="D1021" s="164">
        <v>767400</v>
      </c>
      <c r="E1021" s="164">
        <v>0</v>
      </c>
      <c r="F1021" s="164">
        <v>3837</v>
      </c>
    </row>
    <row r="1022" spans="1:6" ht="15.75">
      <c r="A1022" t="str">
        <f t="shared" si="15"/>
        <v>.140040100</v>
      </c>
      <c r="B1022">
        <v>140040100</v>
      </c>
      <c r="C1022" t="s">
        <v>1953</v>
      </c>
      <c r="D1022" s="164">
        <v>1382800</v>
      </c>
      <c r="E1022" s="164">
        <v>0</v>
      </c>
      <c r="F1022" s="164">
        <v>13828</v>
      </c>
    </row>
    <row r="1023" spans="1:6" ht="15.75">
      <c r="A1023" t="str">
        <f t="shared" si="15"/>
        <v>.140040125</v>
      </c>
      <c r="B1023">
        <v>140040125</v>
      </c>
      <c r="C1023" t="s">
        <v>3461</v>
      </c>
      <c r="D1023" s="164">
        <v>322000</v>
      </c>
      <c r="E1023" s="164">
        <v>0</v>
      </c>
      <c r="F1023" s="164">
        <v>3220</v>
      </c>
    </row>
    <row r="1024" spans="1:6" ht="15.75">
      <c r="A1024" t="str">
        <f t="shared" si="15"/>
        <v>.140040150</v>
      </c>
      <c r="B1024">
        <v>140040150</v>
      </c>
      <c r="C1024" t="s">
        <v>3461</v>
      </c>
      <c r="D1024" s="164">
        <v>289700</v>
      </c>
      <c r="E1024" s="164">
        <v>0</v>
      </c>
      <c r="F1024" s="164">
        <v>2897</v>
      </c>
    </row>
    <row r="1025" spans="1:6" ht="15.75">
      <c r="A1025" t="str">
        <f t="shared" si="15"/>
        <v>.140040200</v>
      </c>
      <c r="B1025">
        <v>140040200</v>
      </c>
      <c r="C1025" t="s">
        <v>1956</v>
      </c>
      <c r="D1025" s="164">
        <v>1433100</v>
      </c>
      <c r="E1025" s="164">
        <v>128900</v>
      </c>
      <c r="F1025" s="164">
        <v>7554</v>
      </c>
    </row>
    <row r="1026" spans="1:6" ht="15.75">
      <c r="A1026" t="str">
        <f t="shared" si="15"/>
        <v>.140040300</v>
      </c>
      <c r="B1026">
        <v>140040300</v>
      </c>
      <c r="C1026" t="s">
        <v>3461</v>
      </c>
      <c r="D1026" s="164">
        <v>663200</v>
      </c>
      <c r="E1026" s="164">
        <v>0</v>
      </c>
      <c r="F1026" s="164">
        <v>6632</v>
      </c>
    </row>
    <row r="1027" spans="1:6" ht="15.75">
      <c r="A1027" t="str">
        <f t="shared" si="15"/>
        <v>.140040350</v>
      </c>
      <c r="B1027">
        <v>140040350</v>
      </c>
      <c r="C1027" t="s">
        <v>1958</v>
      </c>
      <c r="D1027" s="164">
        <v>376900</v>
      </c>
      <c r="E1027" s="164">
        <v>0</v>
      </c>
      <c r="F1027" s="164">
        <v>1860</v>
      </c>
    </row>
    <row r="1028" spans="1:6" ht="15.75">
      <c r="A1028" t="str">
        <f aca="true" t="shared" si="16" ref="A1028:A1091">CONCATENATE(".",B1028)</f>
        <v>.140040400</v>
      </c>
      <c r="B1028">
        <v>140040400</v>
      </c>
      <c r="C1028" t="s">
        <v>1947</v>
      </c>
      <c r="D1028" s="164">
        <v>152500</v>
      </c>
      <c r="E1028" s="164">
        <v>126200</v>
      </c>
      <c r="F1028" s="164">
        <v>1135</v>
      </c>
    </row>
    <row r="1029" spans="1:6" ht="15.75">
      <c r="A1029" t="str">
        <f t="shared" si="16"/>
        <v>.140050100</v>
      </c>
      <c r="B1029">
        <v>140050100</v>
      </c>
      <c r="C1029" t="s">
        <v>2845</v>
      </c>
      <c r="D1029" s="164">
        <v>1301900</v>
      </c>
      <c r="E1029" s="164">
        <v>0</v>
      </c>
      <c r="F1029" s="164">
        <v>13019</v>
      </c>
    </row>
    <row r="1030" spans="1:6" ht="15.75">
      <c r="A1030" t="str">
        <f t="shared" si="16"/>
        <v>.140050150</v>
      </c>
      <c r="B1030">
        <v>140050150</v>
      </c>
      <c r="C1030" t="s">
        <v>1960</v>
      </c>
      <c r="D1030" s="164">
        <v>302300</v>
      </c>
      <c r="E1030" s="164">
        <v>0</v>
      </c>
      <c r="F1030" s="164">
        <v>1076</v>
      </c>
    </row>
    <row r="1031" spans="1:6" ht="15.75">
      <c r="A1031" t="str">
        <f t="shared" si="16"/>
        <v>.140050200</v>
      </c>
      <c r="B1031">
        <v>140050200</v>
      </c>
      <c r="C1031" t="s">
        <v>2845</v>
      </c>
      <c r="D1031" s="164">
        <v>1390800</v>
      </c>
      <c r="E1031" s="164">
        <v>0</v>
      </c>
      <c r="F1031" s="164">
        <v>13908</v>
      </c>
    </row>
    <row r="1032" spans="1:6" ht="15.75">
      <c r="A1032" t="str">
        <f t="shared" si="16"/>
        <v>.140050300</v>
      </c>
      <c r="B1032">
        <v>140050300</v>
      </c>
      <c r="C1032" t="s">
        <v>2845</v>
      </c>
      <c r="D1032" s="164">
        <v>684300</v>
      </c>
      <c r="E1032" s="164">
        <v>0</v>
      </c>
      <c r="F1032" s="164">
        <v>6843</v>
      </c>
    </row>
    <row r="1033" spans="1:6" ht="15.75">
      <c r="A1033" t="str">
        <f t="shared" si="16"/>
        <v>.140050350</v>
      </c>
      <c r="B1033">
        <v>140050350</v>
      </c>
      <c r="C1033" t="s">
        <v>2845</v>
      </c>
      <c r="D1033" s="164">
        <v>341900</v>
      </c>
      <c r="E1033" s="164">
        <v>161900</v>
      </c>
      <c r="F1033" s="164">
        <v>2242</v>
      </c>
    </row>
    <row r="1034" spans="1:6" ht="15.75">
      <c r="A1034" t="str">
        <f t="shared" si="16"/>
        <v>.140050400</v>
      </c>
      <c r="B1034">
        <v>140050400</v>
      </c>
      <c r="C1034" t="s">
        <v>1962</v>
      </c>
      <c r="D1034" s="164">
        <v>858200</v>
      </c>
      <c r="E1034" s="164">
        <v>0</v>
      </c>
      <c r="F1034" s="164">
        <v>8582</v>
      </c>
    </row>
    <row r="1035" spans="1:6" ht="15.75">
      <c r="A1035" t="str">
        <f t="shared" si="16"/>
        <v>.140050450</v>
      </c>
      <c r="B1035">
        <v>140050450</v>
      </c>
      <c r="C1035" t="s">
        <v>1964</v>
      </c>
      <c r="D1035" s="164">
        <v>347900</v>
      </c>
      <c r="E1035" s="164">
        <v>0</v>
      </c>
      <c r="F1035" s="164">
        <v>2608</v>
      </c>
    </row>
    <row r="1036" spans="1:6" ht="15.75">
      <c r="A1036" t="str">
        <f t="shared" si="16"/>
        <v>.140050500</v>
      </c>
      <c r="B1036">
        <v>140050500</v>
      </c>
      <c r="C1036" t="s">
        <v>1966</v>
      </c>
      <c r="D1036" s="164">
        <v>516500</v>
      </c>
      <c r="E1036" s="164">
        <v>0</v>
      </c>
      <c r="F1036" s="164">
        <v>5165</v>
      </c>
    </row>
    <row r="1037" spans="1:6" ht="15.75">
      <c r="A1037" t="str">
        <f t="shared" si="16"/>
        <v>.140050600</v>
      </c>
      <c r="B1037">
        <v>140050600</v>
      </c>
      <c r="C1037" t="s">
        <v>1968</v>
      </c>
      <c r="D1037" s="164">
        <v>170400</v>
      </c>
      <c r="E1037" s="164">
        <v>101100</v>
      </c>
      <c r="F1037" s="164">
        <v>1077</v>
      </c>
    </row>
    <row r="1038" spans="1:6" ht="15.75">
      <c r="A1038" t="str">
        <f t="shared" si="16"/>
        <v>.140050650</v>
      </c>
      <c r="B1038">
        <v>140050650</v>
      </c>
      <c r="C1038" t="s">
        <v>1970</v>
      </c>
      <c r="D1038" s="164">
        <v>26500</v>
      </c>
      <c r="E1038" s="164">
        <v>0</v>
      </c>
      <c r="F1038" s="164">
        <v>133</v>
      </c>
    </row>
    <row r="1039" spans="1:6" ht="15.75">
      <c r="A1039" t="str">
        <f t="shared" si="16"/>
        <v>.140060100</v>
      </c>
      <c r="B1039">
        <v>140060100</v>
      </c>
      <c r="C1039" t="s">
        <v>1972</v>
      </c>
      <c r="D1039" s="164">
        <v>46100</v>
      </c>
      <c r="E1039" s="164">
        <v>46100</v>
      </c>
      <c r="F1039" s="164">
        <v>277</v>
      </c>
    </row>
    <row r="1040" spans="1:6" ht="15.75">
      <c r="A1040" t="str">
        <f t="shared" si="16"/>
        <v>.140060150</v>
      </c>
      <c r="B1040">
        <v>140060150</v>
      </c>
      <c r="C1040" t="s">
        <v>1974</v>
      </c>
      <c r="D1040" s="164">
        <v>4800</v>
      </c>
      <c r="E1040" s="164">
        <v>4800</v>
      </c>
      <c r="F1040" s="164">
        <v>48</v>
      </c>
    </row>
    <row r="1041" spans="1:6" ht="15.75">
      <c r="A1041" t="str">
        <f t="shared" si="16"/>
        <v>.140060300</v>
      </c>
      <c r="B1041">
        <v>140060300</v>
      </c>
      <c r="C1041" t="s">
        <v>3638</v>
      </c>
      <c r="D1041" s="164">
        <v>4600</v>
      </c>
      <c r="E1041" s="164">
        <v>4600</v>
      </c>
      <c r="F1041" s="164">
        <v>92</v>
      </c>
    </row>
    <row r="1042" spans="1:6" ht="15.75">
      <c r="A1042" t="str">
        <f t="shared" si="16"/>
        <v>.140060400</v>
      </c>
      <c r="B1042">
        <v>140060400</v>
      </c>
      <c r="C1042" t="s">
        <v>1976</v>
      </c>
      <c r="D1042" s="164">
        <v>311300</v>
      </c>
      <c r="E1042" s="164">
        <v>0</v>
      </c>
      <c r="F1042" s="164">
        <v>3113</v>
      </c>
    </row>
    <row r="1043" spans="1:6" ht="15.75">
      <c r="A1043" t="str">
        <f t="shared" si="16"/>
        <v>.140060450</v>
      </c>
      <c r="B1043">
        <v>140060450</v>
      </c>
      <c r="C1043" t="s">
        <v>1977</v>
      </c>
      <c r="D1043" s="164">
        <v>295900</v>
      </c>
      <c r="E1043" s="164">
        <v>0</v>
      </c>
      <c r="F1043" s="164">
        <v>2959</v>
      </c>
    </row>
    <row r="1044" spans="1:6" ht="15.75">
      <c r="A1044" t="str">
        <f t="shared" si="16"/>
        <v>.140060500</v>
      </c>
      <c r="B1044">
        <v>140060500</v>
      </c>
      <c r="C1044" t="s">
        <v>1979</v>
      </c>
      <c r="D1044" s="164">
        <v>316700</v>
      </c>
      <c r="E1044" s="164">
        <v>0</v>
      </c>
      <c r="F1044" s="164">
        <v>1584</v>
      </c>
    </row>
    <row r="1045" spans="1:6" ht="15.75">
      <c r="A1045" t="str">
        <f t="shared" si="16"/>
        <v>.140060600</v>
      </c>
      <c r="B1045">
        <v>140060600</v>
      </c>
      <c r="C1045" t="s">
        <v>1976</v>
      </c>
      <c r="D1045" s="164">
        <v>747700</v>
      </c>
      <c r="E1045" s="164">
        <v>0</v>
      </c>
      <c r="F1045" s="164">
        <v>7477</v>
      </c>
    </row>
    <row r="1046" spans="1:6" ht="15.75">
      <c r="A1046" t="str">
        <f t="shared" si="16"/>
        <v>.140060700</v>
      </c>
      <c r="B1046">
        <v>140060700</v>
      </c>
      <c r="C1046" t="s">
        <v>1981</v>
      </c>
      <c r="D1046" s="164">
        <v>97800</v>
      </c>
      <c r="E1046" s="164">
        <v>97800</v>
      </c>
      <c r="F1046" s="164">
        <v>694</v>
      </c>
    </row>
    <row r="1047" spans="1:6" ht="15.75">
      <c r="A1047" t="str">
        <f t="shared" si="16"/>
        <v>.140060800</v>
      </c>
      <c r="B1047">
        <v>140060800</v>
      </c>
      <c r="C1047" t="s">
        <v>1979</v>
      </c>
      <c r="D1047" s="164">
        <v>392500</v>
      </c>
      <c r="E1047" s="164">
        <v>0</v>
      </c>
      <c r="F1047" s="164">
        <v>1963</v>
      </c>
    </row>
    <row r="1048" spans="1:6" ht="15.75">
      <c r="A1048" t="str">
        <f t="shared" si="16"/>
        <v>.140060900</v>
      </c>
      <c r="B1048">
        <v>140060900</v>
      </c>
      <c r="C1048" t="s">
        <v>1979</v>
      </c>
      <c r="D1048" s="164">
        <v>242900</v>
      </c>
      <c r="E1048" s="164">
        <v>55400</v>
      </c>
      <c r="F1048" s="164">
        <v>1492</v>
      </c>
    </row>
    <row r="1049" spans="1:6" ht="15.75">
      <c r="A1049" t="str">
        <f t="shared" si="16"/>
        <v>.140061000</v>
      </c>
      <c r="B1049">
        <v>140061000</v>
      </c>
      <c r="C1049" t="s">
        <v>1976</v>
      </c>
      <c r="D1049" s="164">
        <v>2676900</v>
      </c>
      <c r="E1049" s="164">
        <v>0</v>
      </c>
      <c r="F1049" s="164">
        <v>17894</v>
      </c>
    </row>
    <row r="1050" spans="1:6" ht="15.75">
      <c r="A1050" t="str">
        <f t="shared" si="16"/>
        <v>.140061100</v>
      </c>
      <c r="B1050">
        <v>140061100</v>
      </c>
      <c r="C1050" t="s">
        <v>1983</v>
      </c>
      <c r="D1050" s="164">
        <v>22600</v>
      </c>
      <c r="E1050" s="164">
        <v>0</v>
      </c>
      <c r="F1050" s="164">
        <v>226</v>
      </c>
    </row>
    <row r="1051" spans="1:6" ht="15.75">
      <c r="A1051" t="str">
        <f t="shared" si="16"/>
        <v>.140070100</v>
      </c>
      <c r="B1051">
        <v>140070100</v>
      </c>
      <c r="C1051" t="s">
        <v>1985</v>
      </c>
      <c r="D1051" s="164">
        <v>796900</v>
      </c>
      <c r="E1051" s="164">
        <v>382100</v>
      </c>
      <c r="F1051" s="164">
        <v>6273</v>
      </c>
    </row>
    <row r="1052" spans="1:6" ht="15.75">
      <c r="A1052" t="str">
        <f t="shared" si="16"/>
        <v>.140070150</v>
      </c>
      <c r="B1052">
        <v>140070150</v>
      </c>
      <c r="C1052" t="s">
        <v>3155</v>
      </c>
      <c r="D1052" s="164">
        <v>3400</v>
      </c>
      <c r="E1052" s="164">
        <v>0</v>
      </c>
      <c r="F1052" s="164">
        <v>0</v>
      </c>
    </row>
    <row r="1053" spans="1:6" ht="15.75">
      <c r="A1053" t="str">
        <f t="shared" si="16"/>
        <v>.140070300</v>
      </c>
      <c r="B1053">
        <v>140070300</v>
      </c>
      <c r="C1053" t="s">
        <v>2845</v>
      </c>
      <c r="D1053" s="164">
        <v>801000</v>
      </c>
      <c r="E1053" s="164">
        <v>0</v>
      </c>
      <c r="F1053" s="164">
        <v>8010</v>
      </c>
    </row>
    <row r="1054" spans="1:6" ht="15.75">
      <c r="A1054" t="str">
        <f t="shared" si="16"/>
        <v>.140070400</v>
      </c>
      <c r="B1054">
        <v>140070400</v>
      </c>
      <c r="C1054" t="s">
        <v>2845</v>
      </c>
      <c r="D1054" s="164">
        <v>975100</v>
      </c>
      <c r="E1054" s="164">
        <v>63200</v>
      </c>
      <c r="F1054" s="164">
        <v>9751</v>
      </c>
    </row>
    <row r="1055" spans="1:6" ht="15.75">
      <c r="A1055" t="str">
        <f t="shared" si="16"/>
        <v>.140070500</v>
      </c>
      <c r="B1055">
        <v>140070500</v>
      </c>
      <c r="C1055" t="s">
        <v>3293</v>
      </c>
      <c r="D1055" s="164">
        <v>493500</v>
      </c>
      <c r="E1055" s="164">
        <v>0</v>
      </c>
      <c r="F1055" s="164">
        <v>2433</v>
      </c>
    </row>
    <row r="1056" spans="1:6" ht="15.75">
      <c r="A1056" t="str">
        <f t="shared" si="16"/>
        <v>.140070550</v>
      </c>
      <c r="B1056">
        <v>140070550</v>
      </c>
      <c r="C1056" t="s">
        <v>1988</v>
      </c>
      <c r="D1056" s="164">
        <v>40000</v>
      </c>
      <c r="E1056" s="164">
        <v>40000</v>
      </c>
      <c r="F1056" s="164">
        <v>240</v>
      </c>
    </row>
    <row r="1057" spans="1:6" ht="15.75">
      <c r="A1057" t="str">
        <f t="shared" si="16"/>
        <v>.140070600</v>
      </c>
      <c r="B1057">
        <v>140070600</v>
      </c>
      <c r="C1057" t="s">
        <v>1966</v>
      </c>
      <c r="D1057" s="164">
        <v>693800</v>
      </c>
      <c r="E1057" s="164">
        <v>0</v>
      </c>
      <c r="F1057" s="164">
        <v>6938</v>
      </c>
    </row>
    <row r="1058" spans="1:6" ht="15.75">
      <c r="A1058" t="str">
        <f t="shared" si="16"/>
        <v>.140070625</v>
      </c>
      <c r="B1058">
        <v>140070625</v>
      </c>
      <c r="C1058" t="s">
        <v>1990</v>
      </c>
      <c r="D1058" s="164">
        <v>71500</v>
      </c>
      <c r="E1058" s="164">
        <v>71500</v>
      </c>
      <c r="F1058" s="164">
        <v>429</v>
      </c>
    </row>
    <row r="1059" spans="1:6" ht="15.75">
      <c r="A1059" t="str">
        <f t="shared" si="16"/>
        <v>.140070650</v>
      </c>
      <c r="B1059">
        <v>140070650</v>
      </c>
      <c r="C1059" t="s">
        <v>1983</v>
      </c>
      <c r="D1059" s="164">
        <v>880900</v>
      </c>
      <c r="E1059" s="164">
        <v>0</v>
      </c>
      <c r="F1059" s="164">
        <v>4405</v>
      </c>
    </row>
    <row r="1060" spans="1:6" ht="15.75">
      <c r="A1060" t="str">
        <f t="shared" si="16"/>
        <v>.140070700</v>
      </c>
      <c r="B1060">
        <v>140070700</v>
      </c>
      <c r="C1060" t="s">
        <v>1992</v>
      </c>
      <c r="D1060" s="164">
        <v>640100</v>
      </c>
      <c r="E1060" s="164">
        <v>0</v>
      </c>
      <c r="F1060" s="164">
        <v>6401</v>
      </c>
    </row>
    <row r="1061" spans="1:6" ht="15.75">
      <c r="A1061" t="str">
        <f t="shared" si="16"/>
        <v>.140070800</v>
      </c>
      <c r="B1061">
        <v>140070800</v>
      </c>
      <c r="C1061" t="s">
        <v>1994</v>
      </c>
      <c r="D1061" s="164">
        <v>122900</v>
      </c>
      <c r="E1061" s="164">
        <v>122900</v>
      </c>
      <c r="F1061" s="164">
        <v>967</v>
      </c>
    </row>
    <row r="1062" spans="1:6" ht="15.75">
      <c r="A1062" t="str">
        <f t="shared" si="16"/>
        <v>.140070900</v>
      </c>
      <c r="B1062">
        <v>140070900</v>
      </c>
      <c r="C1062" t="s">
        <v>1992</v>
      </c>
      <c r="D1062" s="164">
        <v>1401700</v>
      </c>
      <c r="E1062" s="164">
        <v>144300</v>
      </c>
      <c r="F1062" s="164">
        <v>7412</v>
      </c>
    </row>
    <row r="1063" spans="1:6" ht="15.75">
      <c r="A1063" t="str">
        <f t="shared" si="16"/>
        <v>.140071000</v>
      </c>
      <c r="B1063">
        <v>140071000</v>
      </c>
      <c r="C1063" t="s">
        <v>1996</v>
      </c>
      <c r="D1063" s="164">
        <v>20300</v>
      </c>
      <c r="E1063" s="164">
        <v>20300</v>
      </c>
      <c r="F1063" s="164">
        <v>305</v>
      </c>
    </row>
    <row r="1064" spans="1:6" ht="15.75">
      <c r="A1064" t="str">
        <f t="shared" si="16"/>
        <v>.140071100</v>
      </c>
      <c r="B1064">
        <v>140071100</v>
      </c>
      <c r="C1064" t="s">
        <v>1998</v>
      </c>
      <c r="D1064" s="164">
        <v>1200</v>
      </c>
      <c r="E1064" s="164">
        <v>1200</v>
      </c>
      <c r="F1064" s="164">
        <v>18</v>
      </c>
    </row>
    <row r="1065" spans="1:6" ht="15.75">
      <c r="A1065" t="str">
        <f t="shared" si="16"/>
        <v>.140071200</v>
      </c>
      <c r="B1065">
        <v>140071200</v>
      </c>
      <c r="C1065" t="s">
        <v>3293</v>
      </c>
      <c r="D1065" s="164">
        <v>2300</v>
      </c>
      <c r="E1065" s="164">
        <v>0</v>
      </c>
      <c r="F1065" s="164">
        <v>12</v>
      </c>
    </row>
    <row r="1066" spans="1:6" ht="15.75">
      <c r="A1066" t="str">
        <f t="shared" si="16"/>
        <v>.140080100</v>
      </c>
      <c r="B1066">
        <v>140080100</v>
      </c>
      <c r="C1066" t="s">
        <v>2000</v>
      </c>
      <c r="D1066" s="164">
        <v>391800</v>
      </c>
      <c r="E1066" s="164">
        <v>0</v>
      </c>
      <c r="F1066" s="164">
        <v>1959</v>
      </c>
    </row>
    <row r="1067" spans="1:6" ht="15.75">
      <c r="A1067" t="str">
        <f t="shared" si="16"/>
        <v>.140080200</v>
      </c>
      <c r="B1067">
        <v>140080200</v>
      </c>
      <c r="C1067" t="s">
        <v>1960</v>
      </c>
      <c r="D1067" s="164">
        <v>167700</v>
      </c>
      <c r="E1067" s="164">
        <v>0</v>
      </c>
      <c r="F1067" s="164">
        <v>804</v>
      </c>
    </row>
    <row r="1068" spans="1:6" ht="15.75">
      <c r="A1068" t="str">
        <f t="shared" si="16"/>
        <v>.140080250</v>
      </c>
      <c r="B1068">
        <v>140080250</v>
      </c>
      <c r="C1068" t="s">
        <v>1960</v>
      </c>
      <c r="D1068" s="164">
        <v>160800</v>
      </c>
      <c r="E1068" s="164">
        <v>126400</v>
      </c>
      <c r="F1068" s="164">
        <v>1177</v>
      </c>
    </row>
    <row r="1069" spans="1:6" ht="15.75">
      <c r="A1069" t="str">
        <f t="shared" si="16"/>
        <v>.140080300</v>
      </c>
      <c r="B1069">
        <v>140080300</v>
      </c>
      <c r="C1069" t="s">
        <v>2000</v>
      </c>
      <c r="D1069" s="164">
        <v>90200</v>
      </c>
      <c r="E1069" s="164">
        <v>67800</v>
      </c>
      <c r="F1069" s="164">
        <v>519</v>
      </c>
    </row>
    <row r="1070" spans="1:6" ht="15.75">
      <c r="A1070" t="str">
        <f t="shared" si="16"/>
        <v>.140080400</v>
      </c>
      <c r="B1070">
        <v>140080400</v>
      </c>
      <c r="C1070" t="s">
        <v>2002</v>
      </c>
      <c r="D1070" s="164">
        <v>54900</v>
      </c>
      <c r="E1070" s="164">
        <v>54900</v>
      </c>
      <c r="F1070" s="164">
        <v>329</v>
      </c>
    </row>
    <row r="1071" spans="1:6" ht="15.75">
      <c r="A1071" t="str">
        <f t="shared" si="16"/>
        <v>.140080500</v>
      </c>
      <c r="B1071">
        <v>140080500</v>
      </c>
      <c r="C1071" t="s">
        <v>2004</v>
      </c>
      <c r="D1071" s="164">
        <v>1335300</v>
      </c>
      <c r="E1071" s="164">
        <v>109700</v>
      </c>
      <c r="F1071" s="164">
        <v>6951</v>
      </c>
    </row>
    <row r="1072" spans="1:6" ht="15.75">
      <c r="A1072" t="str">
        <f t="shared" si="16"/>
        <v>.140080600</v>
      </c>
      <c r="B1072">
        <v>140080600</v>
      </c>
      <c r="C1072" t="s">
        <v>2006</v>
      </c>
      <c r="D1072" s="164">
        <v>439600</v>
      </c>
      <c r="E1072" s="164">
        <v>0</v>
      </c>
      <c r="F1072" s="164">
        <v>2198</v>
      </c>
    </row>
    <row r="1073" spans="1:6" ht="15.75">
      <c r="A1073" t="str">
        <f t="shared" si="16"/>
        <v>.140080650</v>
      </c>
      <c r="B1073">
        <v>140080650</v>
      </c>
      <c r="C1073" t="s">
        <v>2009</v>
      </c>
      <c r="D1073" s="164">
        <v>86200</v>
      </c>
      <c r="E1073" s="164">
        <v>86200</v>
      </c>
      <c r="F1073" s="164">
        <v>567</v>
      </c>
    </row>
    <row r="1074" spans="1:6" ht="15.75">
      <c r="A1074" t="str">
        <f t="shared" si="16"/>
        <v>.140080700</v>
      </c>
      <c r="B1074">
        <v>140080700</v>
      </c>
      <c r="C1074" t="s">
        <v>2011</v>
      </c>
      <c r="D1074" s="164">
        <v>169100</v>
      </c>
      <c r="E1074" s="164">
        <v>69400</v>
      </c>
      <c r="F1074" s="164">
        <v>915</v>
      </c>
    </row>
    <row r="1075" spans="1:6" ht="15.75">
      <c r="A1075" t="str">
        <f t="shared" si="16"/>
        <v>.140080900</v>
      </c>
      <c r="B1075">
        <v>140080900</v>
      </c>
      <c r="C1075" t="s">
        <v>2013</v>
      </c>
      <c r="D1075" s="164">
        <v>753400</v>
      </c>
      <c r="E1075" s="164">
        <v>0</v>
      </c>
      <c r="F1075" s="164">
        <v>4110</v>
      </c>
    </row>
    <row r="1076" spans="1:6" ht="15.75">
      <c r="A1076" t="str">
        <f t="shared" si="16"/>
        <v>.140081000</v>
      </c>
      <c r="B1076">
        <v>140081000</v>
      </c>
      <c r="C1076" t="s">
        <v>2015</v>
      </c>
      <c r="D1076" s="164">
        <v>264300</v>
      </c>
      <c r="E1076" s="164">
        <v>264300</v>
      </c>
      <c r="F1076" s="164">
        <v>3304</v>
      </c>
    </row>
    <row r="1077" spans="1:6" ht="15.75">
      <c r="A1077" t="str">
        <f t="shared" si="16"/>
        <v>.140081050</v>
      </c>
      <c r="B1077">
        <v>140081050</v>
      </c>
      <c r="C1077" t="s">
        <v>2015</v>
      </c>
      <c r="D1077" s="164">
        <v>899100</v>
      </c>
      <c r="E1077" s="164">
        <v>0</v>
      </c>
      <c r="F1077" s="164">
        <v>8991</v>
      </c>
    </row>
    <row r="1078" spans="1:6" ht="15.75">
      <c r="A1078" t="str">
        <f t="shared" si="16"/>
        <v>.140081200</v>
      </c>
      <c r="B1078">
        <v>140081200</v>
      </c>
      <c r="C1078" t="s">
        <v>1998</v>
      </c>
      <c r="D1078" s="164">
        <v>36500</v>
      </c>
      <c r="E1078" s="164">
        <v>36500</v>
      </c>
      <c r="F1078" s="164">
        <v>548</v>
      </c>
    </row>
    <row r="1079" spans="1:6" ht="15.75">
      <c r="A1079" t="str">
        <f t="shared" si="16"/>
        <v>.140081300</v>
      </c>
      <c r="B1079">
        <v>140081300</v>
      </c>
      <c r="C1079" t="s">
        <v>2017</v>
      </c>
      <c r="D1079" s="164">
        <v>21800</v>
      </c>
      <c r="E1079" s="164">
        <v>21800</v>
      </c>
      <c r="F1079" s="164">
        <v>131</v>
      </c>
    </row>
    <row r="1080" spans="1:6" ht="15.75">
      <c r="A1080" t="str">
        <f t="shared" si="16"/>
        <v>.140081400</v>
      </c>
      <c r="B1080">
        <v>140081400</v>
      </c>
      <c r="C1080" t="s">
        <v>1998</v>
      </c>
      <c r="D1080" s="164">
        <v>7600</v>
      </c>
      <c r="E1080" s="164">
        <v>0</v>
      </c>
      <c r="F1080" s="164">
        <v>76</v>
      </c>
    </row>
    <row r="1081" spans="1:6" ht="15.75">
      <c r="A1081" t="str">
        <f t="shared" si="16"/>
        <v>.140081500</v>
      </c>
      <c r="B1081">
        <v>140081500</v>
      </c>
      <c r="C1081" t="s">
        <v>2019</v>
      </c>
      <c r="D1081" s="164">
        <v>2400</v>
      </c>
      <c r="E1081" s="164">
        <v>2400</v>
      </c>
      <c r="F1081" s="164">
        <v>36</v>
      </c>
    </row>
    <row r="1082" spans="1:6" ht="15.75">
      <c r="A1082" t="str">
        <f t="shared" si="16"/>
        <v>.140090100</v>
      </c>
      <c r="B1082">
        <v>140090100</v>
      </c>
      <c r="C1082" t="s">
        <v>2021</v>
      </c>
      <c r="D1082" s="164">
        <v>766800</v>
      </c>
      <c r="E1082" s="164">
        <v>0</v>
      </c>
      <c r="F1082" s="164">
        <v>7668</v>
      </c>
    </row>
    <row r="1083" spans="1:6" ht="15.75">
      <c r="A1083" t="str">
        <f t="shared" si="16"/>
        <v>.140090200</v>
      </c>
      <c r="B1083">
        <v>140090200</v>
      </c>
      <c r="C1083" t="s">
        <v>2021</v>
      </c>
      <c r="D1083" s="164">
        <v>75600</v>
      </c>
      <c r="E1083" s="164">
        <v>0</v>
      </c>
      <c r="F1083" s="164">
        <v>606</v>
      </c>
    </row>
    <row r="1084" spans="1:6" ht="15.75">
      <c r="A1084" t="str">
        <f t="shared" si="16"/>
        <v>.140090300</v>
      </c>
      <c r="B1084">
        <v>140090300</v>
      </c>
      <c r="C1084" t="s">
        <v>2021</v>
      </c>
      <c r="D1084" s="164">
        <v>136200</v>
      </c>
      <c r="E1084" s="164">
        <v>0</v>
      </c>
      <c r="F1084" s="164">
        <v>1362</v>
      </c>
    </row>
    <row r="1085" spans="1:6" ht="15.75">
      <c r="A1085" t="str">
        <f t="shared" si="16"/>
        <v>.140090400</v>
      </c>
      <c r="B1085">
        <v>140090400</v>
      </c>
      <c r="C1085" t="s">
        <v>2024</v>
      </c>
      <c r="D1085" s="164">
        <v>288600</v>
      </c>
      <c r="E1085" s="164">
        <v>182000</v>
      </c>
      <c r="F1085" s="164">
        <v>2144</v>
      </c>
    </row>
    <row r="1086" spans="1:6" ht="15.75">
      <c r="A1086" t="str">
        <f t="shared" si="16"/>
        <v>.140090500</v>
      </c>
      <c r="B1086">
        <v>140090500</v>
      </c>
      <c r="C1086" t="s">
        <v>2026</v>
      </c>
      <c r="D1086" s="164">
        <v>895800</v>
      </c>
      <c r="E1086" s="164">
        <v>0</v>
      </c>
      <c r="F1086" s="164">
        <v>4479</v>
      </c>
    </row>
    <row r="1087" spans="1:6" ht="15.75">
      <c r="A1087" t="str">
        <f t="shared" si="16"/>
        <v>.140090550</v>
      </c>
      <c r="B1087">
        <v>140090550</v>
      </c>
      <c r="C1087" t="s">
        <v>2028</v>
      </c>
      <c r="D1087" s="164">
        <v>117900</v>
      </c>
      <c r="E1087" s="164">
        <v>50000</v>
      </c>
      <c r="F1087" s="164">
        <v>640</v>
      </c>
    </row>
    <row r="1088" spans="1:6" ht="15.75">
      <c r="A1088" t="str">
        <f t="shared" si="16"/>
        <v>.140090600</v>
      </c>
      <c r="B1088">
        <v>140090600</v>
      </c>
      <c r="C1088" t="s">
        <v>2031</v>
      </c>
      <c r="D1088" s="164">
        <v>622900</v>
      </c>
      <c r="E1088" s="164">
        <v>0</v>
      </c>
      <c r="F1088" s="164">
        <v>6159</v>
      </c>
    </row>
    <row r="1089" spans="1:6" ht="15.75">
      <c r="A1089" t="str">
        <f t="shared" si="16"/>
        <v>.140090700</v>
      </c>
      <c r="B1089">
        <v>140090700</v>
      </c>
      <c r="C1089" t="s">
        <v>2033</v>
      </c>
      <c r="D1089" s="164">
        <v>145100</v>
      </c>
      <c r="E1089" s="164">
        <v>119700</v>
      </c>
      <c r="F1089" s="164">
        <v>1059</v>
      </c>
    </row>
    <row r="1090" spans="1:6" ht="15.75">
      <c r="A1090" t="str">
        <f t="shared" si="16"/>
        <v>.140090800</v>
      </c>
      <c r="B1090">
        <v>140090800</v>
      </c>
      <c r="C1090" t="s">
        <v>2035</v>
      </c>
      <c r="D1090" s="164">
        <v>865800</v>
      </c>
      <c r="E1090" s="164">
        <v>75000</v>
      </c>
      <c r="F1090" s="164">
        <v>5049</v>
      </c>
    </row>
    <row r="1091" spans="1:6" ht="15.75">
      <c r="A1091" t="str">
        <f t="shared" si="16"/>
        <v>.140090850</v>
      </c>
      <c r="B1091">
        <v>140090850</v>
      </c>
      <c r="C1091" t="s">
        <v>2037</v>
      </c>
      <c r="D1091" s="164">
        <v>30900</v>
      </c>
      <c r="E1091" s="164">
        <v>0</v>
      </c>
      <c r="F1091" s="164">
        <v>309</v>
      </c>
    </row>
    <row r="1092" spans="1:6" ht="15.75">
      <c r="A1092" t="str">
        <f aca="true" t="shared" si="17" ref="A1092:A1155">CONCATENATE(".",B1092)</f>
        <v>.140090900</v>
      </c>
      <c r="B1092">
        <v>140090900</v>
      </c>
      <c r="C1092" t="s">
        <v>2038</v>
      </c>
      <c r="D1092" s="164">
        <v>330500</v>
      </c>
      <c r="E1092" s="164">
        <v>98200</v>
      </c>
      <c r="F1092" s="164">
        <v>1911</v>
      </c>
    </row>
    <row r="1093" spans="1:6" ht="15.75">
      <c r="A1093" t="str">
        <f t="shared" si="17"/>
        <v>.140091000</v>
      </c>
      <c r="B1093">
        <v>140091000</v>
      </c>
      <c r="C1093" t="s">
        <v>2040</v>
      </c>
      <c r="D1093" s="164">
        <v>60000</v>
      </c>
      <c r="E1093" s="164">
        <v>32400</v>
      </c>
      <c r="F1093" s="164">
        <v>600</v>
      </c>
    </row>
    <row r="1094" spans="1:6" ht="15.75">
      <c r="A1094" t="str">
        <f t="shared" si="17"/>
        <v>.140100100</v>
      </c>
      <c r="B1094">
        <v>140100100</v>
      </c>
      <c r="C1094" t="s">
        <v>2042</v>
      </c>
      <c r="D1094" s="164">
        <v>509600</v>
      </c>
      <c r="E1094" s="164">
        <v>0</v>
      </c>
      <c r="F1094" s="164">
        <v>5096</v>
      </c>
    </row>
    <row r="1095" spans="1:6" ht="15.75">
      <c r="A1095" t="str">
        <f t="shared" si="17"/>
        <v>.140100150</v>
      </c>
      <c r="B1095">
        <v>140100150</v>
      </c>
      <c r="C1095" t="s">
        <v>2044</v>
      </c>
      <c r="D1095" s="164">
        <v>73900</v>
      </c>
      <c r="E1095" s="164">
        <v>73900</v>
      </c>
      <c r="F1095" s="164">
        <v>443</v>
      </c>
    </row>
    <row r="1096" spans="1:6" ht="15.75">
      <c r="A1096" t="str">
        <f t="shared" si="17"/>
        <v>.140100200</v>
      </c>
      <c r="B1096">
        <v>140100200</v>
      </c>
      <c r="C1096" t="s">
        <v>3366</v>
      </c>
      <c r="D1096" s="164">
        <v>590400</v>
      </c>
      <c r="E1096" s="164">
        <v>0</v>
      </c>
      <c r="F1096" s="164">
        <v>5904</v>
      </c>
    </row>
    <row r="1097" spans="1:6" ht="15.75">
      <c r="A1097" t="str">
        <f t="shared" si="17"/>
        <v>.140100300</v>
      </c>
      <c r="B1097">
        <v>140100300</v>
      </c>
      <c r="C1097" t="s">
        <v>1938</v>
      </c>
      <c r="D1097" s="164">
        <v>1424500</v>
      </c>
      <c r="E1097" s="164">
        <v>0</v>
      </c>
      <c r="F1097" s="164">
        <v>14245</v>
      </c>
    </row>
    <row r="1098" spans="1:6" ht="15.75">
      <c r="A1098" t="str">
        <f t="shared" si="17"/>
        <v>.140100400</v>
      </c>
      <c r="B1098">
        <v>140100400</v>
      </c>
      <c r="C1098" t="s">
        <v>2047</v>
      </c>
      <c r="D1098" s="164">
        <v>99500</v>
      </c>
      <c r="E1098" s="164">
        <v>67800</v>
      </c>
      <c r="F1098" s="164">
        <v>566</v>
      </c>
    </row>
    <row r="1099" spans="1:6" ht="15.75">
      <c r="A1099" t="str">
        <f t="shared" si="17"/>
        <v>.140100500</v>
      </c>
      <c r="B1099">
        <v>140100500</v>
      </c>
      <c r="C1099" t="s">
        <v>2049</v>
      </c>
      <c r="D1099" s="164">
        <v>1199100</v>
      </c>
      <c r="E1099" s="164">
        <v>53700</v>
      </c>
      <c r="F1099" s="164">
        <v>11991</v>
      </c>
    </row>
    <row r="1100" spans="1:6" ht="15.75">
      <c r="A1100" t="str">
        <f t="shared" si="17"/>
        <v>.140100600</v>
      </c>
      <c r="B1100">
        <v>140100600</v>
      </c>
      <c r="C1100" t="s">
        <v>2051</v>
      </c>
      <c r="D1100" s="164">
        <v>624500</v>
      </c>
      <c r="E1100" s="164">
        <v>0</v>
      </c>
      <c r="F1100" s="164">
        <v>6245</v>
      </c>
    </row>
    <row r="1101" spans="1:6" ht="15.75">
      <c r="A1101" t="str">
        <f t="shared" si="17"/>
        <v>.140110100</v>
      </c>
      <c r="B1101">
        <v>140110100</v>
      </c>
      <c r="C1101" t="s">
        <v>2053</v>
      </c>
      <c r="D1101" s="164">
        <v>633200</v>
      </c>
      <c r="E1101" s="164">
        <v>0</v>
      </c>
      <c r="F1101" s="164">
        <v>6332</v>
      </c>
    </row>
    <row r="1102" spans="1:6" ht="15.75">
      <c r="A1102" t="str">
        <f t="shared" si="17"/>
        <v>.140110200</v>
      </c>
      <c r="B1102">
        <v>140110200</v>
      </c>
      <c r="C1102" t="s">
        <v>2053</v>
      </c>
      <c r="D1102" s="164">
        <v>756200</v>
      </c>
      <c r="E1102" s="164">
        <v>0</v>
      </c>
      <c r="F1102" s="164">
        <v>7562</v>
      </c>
    </row>
    <row r="1103" spans="1:6" ht="15.75">
      <c r="A1103" t="str">
        <f t="shared" si="17"/>
        <v>.140110300</v>
      </c>
      <c r="B1103">
        <v>140110300</v>
      </c>
      <c r="C1103" t="s">
        <v>2055</v>
      </c>
      <c r="D1103" s="164">
        <v>1201200</v>
      </c>
      <c r="E1103" s="164">
        <v>51700</v>
      </c>
      <c r="F1103" s="164">
        <v>9891</v>
      </c>
    </row>
    <row r="1104" spans="1:6" ht="15.75">
      <c r="A1104" t="str">
        <f t="shared" si="17"/>
        <v>.140110400</v>
      </c>
      <c r="B1104">
        <v>140110400</v>
      </c>
      <c r="C1104" t="s">
        <v>2057</v>
      </c>
      <c r="D1104" s="164">
        <v>1524300</v>
      </c>
      <c r="E1104" s="164">
        <v>48500</v>
      </c>
      <c r="F1104" s="164">
        <v>7670</v>
      </c>
    </row>
    <row r="1105" spans="1:6" ht="15.75">
      <c r="A1105" t="str">
        <f t="shared" si="17"/>
        <v>.140110600</v>
      </c>
      <c r="B1105">
        <v>140110600</v>
      </c>
      <c r="C1105" t="s">
        <v>2059</v>
      </c>
      <c r="D1105" s="164">
        <v>741500</v>
      </c>
      <c r="E1105" s="164">
        <v>0</v>
      </c>
      <c r="F1105" s="164">
        <v>7415</v>
      </c>
    </row>
    <row r="1106" spans="1:6" ht="15.75">
      <c r="A1106" t="str">
        <f t="shared" si="17"/>
        <v>.140110700</v>
      </c>
      <c r="B1106">
        <v>140110700</v>
      </c>
      <c r="C1106" t="s">
        <v>2061</v>
      </c>
      <c r="D1106" s="164">
        <v>694300</v>
      </c>
      <c r="E1106" s="164">
        <v>0</v>
      </c>
      <c r="F1106" s="164">
        <v>4306</v>
      </c>
    </row>
    <row r="1107" spans="1:6" ht="15.75">
      <c r="A1107" t="str">
        <f t="shared" si="17"/>
        <v>.140110750</v>
      </c>
      <c r="B1107">
        <v>140110750</v>
      </c>
      <c r="C1107" t="s">
        <v>2063</v>
      </c>
      <c r="D1107" s="164">
        <v>142800</v>
      </c>
      <c r="E1107" s="164">
        <v>0</v>
      </c>
      <c r="F1107" s="164">
        <v>1076</v>
      </c>
    </row>
    <row r="1108" spans="1:6" ht="15.75">
      <c r="A1108" t="str">
        <f t="shared" si="17"/>
        <v>.140120100</v>
      </c>
      <c r="B1108">
        <v>140120100</v>
      </c>
      <c r="C1108" t="s">
        <v>2065</v>
      </c>
      <c r="D1108" s="164">
        <v>1408500</v>
      </c>
      <c r="E1108" s="164">
        <v>0</v>
      </c>
      <c r="F1108" s="164">
        <v>14085</v>
      </c>
    </row>
    <row r="1109" spans="1:6" ht="15.75">
      <c r="A1109" t="str">
        <f t="shared" si="17"/>
        <v>.140120200</v>
      </c>
      <c r="B1109">
        <v>140120200</v>
      </c>
      <c r="C1109" t="s">
        <v>2068</v>
      </c>
      <c r="D1109" s="164">
        <v>1729500</v>
      </c>
      <c r="E1109" s="164">
        <v>163100</v>
      </c>
      <c r="F1109" s="164">
        <v>9237</v>
      </c>
    </row>
    <row r="1110" spans="1:6" ht="15.75">
      <c r="A1110" t="str">
        <f t="shared" si="17"/>
        <v>.140120300</v>
      </c>
      <c r="B1110">
        <v>140120300</v>
      </c>
      <c r="C1110" t="s">
        <v>2070</v>
      </c>
      <c r="D1110" s="164">
        <v>1361400</v>
      </c>
      <c r="E1110" s="164">
        <v>0</v>
      </c>
      <c r="F1110" s="164">
        <v>13614</v>
      </c>
    </row>
    <row r="1111" spans="1:6" ht="15.75">
      <c r="A1111" t="str">
        <f t="shared" si="17"/>
        <v>.140120400</v>
      </c>
      <c r="B1111">
        <v>140120400</v>
      </c>
      <c r="C1111" t="s">
        <v>2073</v>
      </c>
      <c r="D1111" s="164">
        <v>139100</v>
      </c>
      <c r="E1111" s="164">
        <v>75700</v>
      </c>
      <c r="F1111" s="164">
        <v>1391</v>
      </c>
    </row>
    <row r="1112" spans="1:6" ht="15.75">
      <c r="A1112" t="str">
        <f t="shared" si="17"/>
        <v>.140120500</v>
      </c>
      <c r="B1112">
        <v>140120500</v>
      </c>
      <c r="C1112" t="s">
        <v>2075</v>
      </c>
      <c r="D1112" s="164">
        <v>1427200</v>
      </c>
      <c r="E1112" s="164">
        <v>0</v>
      </c>
      <c r="F1112" s="164">
        <v>14272</v>
      </c>
    </row>
    <row r="1113" spans="1:6" ht="15.75">
      <c r="A1113" t="str">
        <f t="shared" si="17"/>
        <v>.140120600</v>
      </c>
      <c r="B1113">
        <v>140120600</v>
      </c>
      <c r="C1113" t="s">
        <v>2078</v>
      </c>
      <c r="D1113" s="164">
        <v>97300</v>
      </c>
      <c r="E1113" s="164">
        <v>97300</v>
      </c>
      <c r="F1113" s="164">
        <v>688</v>
      </c>
    </row>
    <row r="1114" spans="1:6" ht="15.75">
      <c r="A1114" t="str">
        <f t="shared" si="17"/>
        <v>.140130100</v>
      </c>
      <c r="B1114">
        <v>140130100</v>
      </c>
      <c r="C1114" t="s">
        <v>1940</v>
      </c>
      <c r="D1114" s="164">
        <v>1430400</v>
      </c>
      <c r="E1114" s="164">
        <v>0</v>
      </c>
      <c r="F1114" s="164">
        <v>10565</v>
      </c>
    </row>
    <row r="1115" spans="1:6" ht="15.75">
      <c r="A1115" t="str">
        <f t="shared" si="17"/>
        <v>.140130150</v>
      </c>
      <c r="B1115">
        <v>140130150</v>
      </c>
      <c r="C1115" t="s">
        <v>2080</v>
      </c>
      <c r="D1115" s="164">
        <v>95000</v>
      </c>
      <c r="E1115" s="164">
        <v>95000</v>
      </c>
      <c r="F1115" s="164">
        <v>663</v>
      </c>
    </row>
    <row r="1116" spans="1:6" ht="15.75">
      <c r="A1116" t="str">
        <f t="shared" si="17"/>
        <v>.140130200</v>
      </c>
      <c r="B1116">
        <v>140130200</v>
      </c>
      <c r="C1116" t="s">
        <v>1966</v>
      </c>
      <c r="D1116" s="164">
        <v>365500</v>
      </c>
      <c r="E1116" s="164">
        <v>0</v>
      </c>
      <c r="F1116" s="164">
        <v>1987</v>
      </c>
    </row>
    <row r="1117" spans="1:6" ht="15.75">
      <c r="A1117" t="str">
        <f t="shared" si="17"/>
        <v>.140130500</v>
      </c>
      <c r="B1117">
        <v>140130500</v>
      </c>
      <c r="C1117" t="s">
        <v>2082</v>
      </c>
      <c r="D1117" s="164">
        <v>318600</v>
      </c>
      <c r="E1117" s="164">
        <v>30700</v>
      </c>
      <c r="F1117" s="164">
        <v>3186</v>
      </c>
    </row>
    <row r="1118" spans="1:6" ht="15.75">
      <c r="A1118" t="str">
        <f t="shared" si="17"/>
        <v>.140130550</v>
      </c>
      <c r="B1118">
        <v>140130550</v>
      </c>
      <c r="C1118" t="s">
        <v>2061</v>
      </c>
      <c r="D1118" s="164">
        <v>733900</v>
      </c>
      <c r="E1118" s="164">
        <v>0</v>
      </c>
      <c r="F1118" s="164">
        <v>3670</v>
      </c>
    </row>
    <row r="1119" spans="1:6" ht="15.75">
      <c r="A1119" t="str">
        <f t="shared" si="17"/>
        <v>.140130575</v>
      </c>
      <c r="B1119">
        <v>140130575</v>
      </c>
      <c r="C1119" t="s">
        <v>2084</v>
      </c>
      <c r="D1119" s="164">
        <v>275800</v>
      </c>
      <c r="E1119" s="164">
        <v>0</v>
      </c>
      <c r="F1119" s="164">
        <v>1930</v>
      </c>
    </row>
    <row r="1120" spans="1:6" ht="15.75">
      <c r="A1120" t="str">
        <f t="shared" si="17"/>
        <v>.140130600</v>
      </c>
      <c r="B1120">
        <v>140130600</v>
      </c>
      <c r="C1120" t="s">
        <v>2085</v>
      </c>
      <c r="D1120" s="164">
        <v>1513300</v>
      </c>
      <c r="E1120" s="164">
        <v>0</v>
      </c>
      <c r="F1120" s="164">
        <v>15133</v>
      </c>
    </row>
    <row r="1121" spans="1:6" ht="15.75">
      <c r="A1121" t="str">
        <f t="shared" si="17"/>
        <v>.140130700</v>
      </c>
      <c r="B1121">
        <v>140130700</v>
      </c>
      <c r="C1121" t="s">
        <v>3537</v>
      </c>
      <c r="D1121" s="164">
        <v>310100</v>
      </c>
      <c r="E1121" s="164">
        <v>0</v>
      </c>
      <c r="F1121" s="164">
        <v>1551</v>
      </c>
    </row>
    <row r="1122" spans="1:6" ht="15.75">
      <c r="A1122" t="str">
        <f t="shared" si="17"/>
        <v>.140130750</v>
      </c>
      <c r="B1122">
        <v>140130750</v>
      </c>
      <c r="C1122" t="s">
        <v>2088</v>
      </c>
      <c r="D1122" s="164">
        <v>417000</v>
      </c>
      <c r="E1122" s="164">
        <v>0</v>
      </c>
      <c r="F1122" s="164">
        <v>4170</v>
      </c>
    </row>
    <row r="1123" spans="1:6" ht="15.75">
      <c r="A1123" t="str">
        <f t="shared" si="17"/>
        <v>.140130800</v>
      </c>
      <c r="B1123">
        <v>140130800</v>
      </c>
      <c r="C1123" t="s">
        <v>2090</v>
      </c>
      <c r="D1123" s="164">
        <v>1272600</v>
      </c>
      <c r="E1123" s="164">
        <v>0</v>
      </c>
      <c r="F1123" s="164">
        <v>12726</v>
      </c>
    </row>
    <row r="1124" spans="1:6" ht="15.75">
      <c r="A1124" t="str">
        <f t="shared" si="17"/>
        <v>.140140100</v>
      </c>
      <c r="B1124">
        <v>140140100</v>
      </c>
      <c r="C1124" t="s">
        <v>2092</v>
      </c>
      <c r="D1124" s="164">
        <v>358200</v>
      </c>
      <c r="E1124" s="164">
        <v>0</v>
      </c>
      <c r="F1124" s="164">
        <v>3135</v>
      </c>
    </row>
    <row r="1125" spans="1:6" ht="15.75">
      <c r="A1125" t="str">
        <f t="shared" si="17"/>
        <v>.140140200</v>
      </c>
      <c r="B1125">
        <v>140140200</v>
      </c>
      <c r="C1125" t="s">
        <v>2094</v>
      </c>
      <c r="D1125" s="164">
        <v>1045000</v>
      </c>
      <c r="E1125" s="164">
        <v>0</v>
      </c>
      <c r="F1125" s="164">
        <v>5225</v>
      </c>
    </row>
    <row r="1126" spans="1:6" ht="15.75">
      <c r="A1126" t="str">
        <f t="shared" si="17"/>
        <v>.140140250</v>
      </c>
      <c r="B1126">
        <v>140140250</v>
      </c>
      <c r="C1126" t="s">
        <v>2096</v>
      </c>
      <c r="D1126" s="164">
        <v>878600</v>
      </c>
      <c r="E1126" s="164">
        <v>111000</v>
      </c>
      <c r="F1126" s="164">
        <v>4675</v>
      </c>
    </row>
    <row r="1127" spans="1:6" ht="15.75">
      <c r="A1127" t="str">
        <f t="shared" si="17"/>
        <v>.140140400</v>
      </c>
      <c r="B1127">
        <v>140140400</v>
      </c>
      <c r="C1127" t="s">
        <v>2092</v>
      </c>
      <c r="D1127" s="164">
        <v>1548600</v>
      </c>
      <c r="E1127" s="164">
        <v>0</v>
      </c>
      <c r="F1127" s="164">
        <v>13551</v>
      </c>
    </row>
    <row r="1128" spans="1:6" ht="15.75">
      <c r="A1128" t="str">
        <f t="shared" si="17"/>
        <v>.140140500</v>
      </c>
      <c r="B1128">
        <v>140140500</v>
      </c>
      <c r="C1128" t="s">
        <v>1940</v>
      </c>
      <c r="D1128" s="164">
        <v>735300</v>
      </c>
      <c r="E1128" s="164">
        <v>0</v>
      </c>
      <c r="F1128" s="164">
        <v>7353</v>
      </c>
    </row>
    <row r="1129" spans="1:6" ht="15.75">
      <c r="A1129" t="str">
        <f t="shared" si="17"/>
        <v>.140140850</v>
      </c>
      <c r="B1129">
        <v>140140850</v>
      </c>
      <c r="C1129" t="s">
        <v>2098</v>
      </c>
      <c r="D1129" s="164">
        <v>80800</v>
      </c>
      <c r="E1129" s="164">
        <v>80800</v>
      </c>
      <c r="F1129" s="164">
        <v>508</v>
      </c>
    </row>
    <row r="1130" spans="1:6" ht="15.75">
      <c r="A1130" t="str">
        <f t="shared" si="17"/>
        <v>.140150100</v>
      </c>
      <c r="B1130">
        <v>140150100</v>
      </c>
      <c r="C1130" t="s">
        <v>2100</v>
      </c>
      <c r="D1130" s="164">
        <v>636500</v>
      </c>
      <c r="E1130" s="164">
        <v>0</v>
      </c>
      <c r="F1130" s="164">
        <v>2860</v>
      </c>
    </row>
    <row r="1131" spans="1:6" ht="15.75">
      <c r="A1131" t="str">
        <f t="shared" si="17"/>
        <v>.140150150</v>
      </c>
      <c r="B1131">
        <v>140150150</v>
      </c>
      <c r="C1131" t="s">
        <v>2061</v>
      </c>
      <c r="D1131" s="164">
        <v>194000</v>
      </c>
      <c r="E1131" s="164">
        <v>0</v>
      </c>
      <c r="F1131" s="164">
        <v>970</v>
      </c>
    </row>
    <row r="1132" spans="1:6" ht="15.75">
      <c r="A1132" t="str">
        <f t="shared" si="17"/>
        <v>.140150200</v>
      </c>
      <c r="B1132">
        <v>140150200</v>
      </c>
      <c r="C1132" t="s">
        <v>3073</v>
      </c>
      <c r="D1132" s="164">
        <v>1257100</v>
      </c>
      <c r="E1132" s="164">
        <v>0</v>
      </c>
      <c r="F1132" s="164">
        <v>12571</v>
      </c>
    </row>
    <row r="1133" spans="1:6" ht="15.75">
      <c r="A1133" t="str">
        <f t="shared" si="17"/>
        <v>.140150300</v>
      </c>
      <c r="B1133">
        <v>140150300</v>
      </c>
      <c r="C1133" t="s">
        <v>3659</v>
      </c>
      <c r="D1133" s="164">
        <v>240000</v>
      </c>
      <c r="E1133" s="164">
        <v>0</v>
      </c>
      <c r="F1133" s="164">
        <v>0</v>
      </c>
    </row>
    <row r="1134" spans="1:6" ht="15.75">
      <c r="A1134" t="str">
        <f t="shared" si="17"/>
        <v>.140150400</v>
      </c>
      <c r="B1134">
        <v>140150400</v>
      </c>
      <c r="C1134" t="s">
        <v>3073</v>
      </c>
      <c r="D1134" s="164">
        <v>781100</v>
      </c>
      <c r="E1134" s="164">
        <v>0</v>
      </c>
      <c r="F1134" s="164">
        <v>7811</v>
      </c>
    </row>
    <row r="1135" spans="1:6" ht="15.75">
      <c r="A1135" t="str">
        <f t="shared" si="17"/>
        <v>.140150500</v>
      </c>
      <c r="B1135">
        <v>140150500</v>
      </c>
      <c r="C1135" t="s">
        <v>2100</v>
      </c>
      <c r="D1135" s="164">
        <v>1425700</v>
      </c>
      <c r="E1135" s="164">
        <v>0</v>
      </c>
      <c r="F1135" s="164">
        <v>7129</v>
      </c>
    </row>
    <row r="1136" spans="1:6" ht="15.75">
      <c r="A1136" t="str">
        <f t="shared" si="17"/>
        <v>.140160100</v>
      </c>
      <c r="B1136">
        <v>140160100</v>
      </c>
      <c r="C1136" t="s">
        <v>2103</v>
      </c>
      <c r="D1136" s="164">
        <v>453400</v>
      </c>
      <c r="E1136" s="164">
        <v>0</v>
      </c>
      <c r="F1136" s="164">
        <v>2267</v>
      </c>
    </row>
    <row r="1137" spans="1:6" ht="15.75">
      <c r="A1137" t="str">
        <f t="shared" si="17"/>
        <v>.140160200</v>
      </c>
      <c r="B1137">
        <v>140160200</v>
      </c>
      <c r="C1137" t="s">
        <v>3894</v>
      </c>
      <c r="D1137" s="164">
        <v>1330200</v>
      </c>
      <c r="E1137" s="164">
        <v>0</v>
      </c>
      <c r="F1137" s="164">
        <v>13302</v>
      </c>
    </row>
    <row r="1138" spans="1:6" ht="15.75">
      <c r="A1138" t="str">
        <f t="shared" si="17"/>
        <v>.140160250</v>
      </c>
      <c r="B1138">
        <v>140160250</v>
      </c>
      <c r="C1138" t="s">
        <v>2105</v>
      </c>
      <c r="D1138" s="164">
        <v>36200</v>
      </c>
      <c r="E1138" s="164">
        <v>36200</v>
      </c>
      <c r="F1138" s="164">
        <v>362</v>
      </c>
    </row>
    <row r="1139" spans="1:6" ht="15.75">
      <c r="A1139" t="str">
        <f t="shared" si="17"/>
        <v>.140160275</v>
      </c>
      <c r="B1139">
        <v>140160275</v>
      </c>
      <c r="C1139" t="s">
        <v>2107</v>
      </c>
      <c r="D1139" s="164">
        <v>21500</v>
      </c>
      <c r="E1139" s="164">
        <v>0</v>
      </c>
      <c r="F1139" s="164">
        <v>215</v>
      </c>
    </row>
    <row r="1140" spans="1:6" ht="15.75">
      <c r="A1140" t="str">
        <f t="shared" si="17"/>
        <v>.140160300</v>
      </c>
      <c r="B1140">
        <v>140160300</v>
      </c>
      <c r="C1140" t="s">
        <v>2109</v>
      </c>
      <c r="D1140" s="164">
        <v>1282300</v>
      </c>
      <c r="E1140" s="164">
        <v>0</v>
      </c>
      <c r="F1140" s="164">
        <v>12823</v>
      </c>
    </row>
    <row r="1141" spans="1:6" ht="15.75">
      <c r="A1141" t="str">
        <f t="shared" si="17"/>
        <v>.140160400</v>
      </c>
      <c r="B1141">
        <v>140160400</v>
      </c>
      <c r="C1141" t="s">
        <v>2111</v>
      </c>
      <c r="D1141" s="164">
        <v>649300</v>
      </c>
      <c r="E1141" s="164">
        <v>0</v>
      </c>
      <c r="F1141" s="164">
        <v>3247</v>
      </c>
    </row>
    <row r="1142" spans="1:6" ht="15.75">
      <c r="A1142" t="str">
        <f t="shared" si="17"/>
        <v>.140160500</v>
      </c>
      <c r="B1142">
        <v>140160500</v>
      </c>
      <c r="C1142" t="s">
        <v>2113</v>
      </c>
      <c r="D1142" s="164">
        <v>1075900</v>
      </c>
      <c r="E1142" s="164">
        <v>0</v>
      </c>
      <c r="F1142" s="164">
        <v>6144</v>
      </c>
    </row>
    <row r="1143" spans="1:6" ht="15.75">
      <c r="A1143" t="str">
        <f t="shared" si="17"/>
        <v>.140160600</v>
      </c>
      <c r="B1143">
        <v>140160600</v>
      </c>
      <c r="C1143" t="s">
        <v>2115</v>
      </c>
      <c r="D1143" s="164">
        <v>551400</v>
      </c>
      <c r="E1143" s="164">
        <v>0</v>
      </c>
      <c r="F1143" s="164">
        <v>2757</v>
      </c>
    </row>
    <row r="1144" spans="1:6" ht="15.75">
      <c r="A1144" t="str">
        <f t="shared" si="17"/>
        <v>.140170100</v>
      </c>
      <c r="B1144">
        <v>140170100</v>
      </c>
      <c r="C1144" t="s">
        <v>2113</v>
      </c>
      <c r="D1144" s="164">
        <v>1026200</v>
      </c>
      <c r="E1144" s="164">
        <v>49200</v>
      </c>
      <c r="F1144" s="164">
        <v>5180</v>
      </c>
    </row>
    <row r="1145" spans="1:6" ht="15.75">
      <c r="A1145" t="str">
        <f t="shared" si="17"/>
        <v>.140170200</v>
      </c>
      <c r="B1145">
        <v>140170200</v>
      </c>
      <c r="C1145" t="s">
        <v>1992</v>
      </c>
      <c r="D1145" s="164">
        <v>573300</v>
      </c>
      <c r="E1145" s="164">
        <v>0</v>
      </c>
      <c r="F1145" s="164">
        <v>5733</v>
      </c>
    </row>
    <row r="1146" spans="1:6" ht="15.75">
      <c r="A1146" t="str">
        <f t="shared" si="17"/>
        <v>.140170250</v>
      </c>
      <c r="B1146">
        <v>140170250</v>
      </c>
      <c r="C1146" t="s">
        <v>2117</v>
      </c>
      <c r="D1146" s="164">
        <v>122500</v>
      </c>
      <c r="E1146" s="164">
        <v>122500</v>
      </c>
      <c r="F1146" s="164">
        <v>963</v>
      </c>
    </row>
    <row r="1147" spans="1:6" ht="15.75">
      <c r="A1147" t="str">
        <f t="shared" si="17"/>
        <v>.140170300</v>
      </c>
      <c r="B1147">
        <v>140170300</v>
      </c>
      <c r="C1147" t="s">
        <v>2006</v>
      </c>
      <c r="D1147" s="164">
        <v>179700</v>
      </c>
      <c r="E1147" s="164">
        <v>0</v>
      </c>
      <c r="F1147" s="164">
        <v>899</v>
      </c>
    </row>
    <row r="1148" spans="1:6" ht="15.75">
      <c r="A1148" t="str">
        <f t="shared" si="17"/>
        <v>.140170350</v>
      </c>
      <c r="B1148">
        <v>140170350</v>
      </c>
      <c r="C1148" t="s">
        <v>2111</v>
      </c>
      <c r="D1148" s="164">
        <v>288400</v>
      </c>
      <c r="E1148" s="164">
        <v>221400</v>
      </c>
      <c r="F1148" s="164">
        <v>2376</v>
      </c>
    </row>
    <row r="1149" spans="1:6" ht="15.75">
      <c r="A1149" t="str">
        <f t="shared" si="17"/>
        <v>.140170400</v>
      </c>
      <c r="B1149">
        <v>140170400</v>
      </c>
      <c r="C1149" t="s">
        <v>2119</v>
      </c>
      <c r="D1149" s="164">
        <v>793700</v>
      </c>
      <c r="E1149" s="164">
        <v>103800</v>
      </c>
      <c r="F1149" s="164">
        <v>4189</v>
      </c>
    </row>
    <row r="1150" spans="1:6" ht="15.75">
      <c r="A1150" t="str">
        <f t="shared" si="17"/>
        <v>.140170500</v>
      </c>
      <c r="B1150">
        <v>140170500</v>
      </c>
      <c r="C1150" t="s">
        <v>1502</v>
      </c>
      <c r="D1150" s="164">
        <v>1836100</v>
      </c>
      <c r="E1150" s="164">
        <v>0</v>
      </c>
      <c r="F1150" s="164">
        <v>18361</v>
      </c>
    </row>
    <row r="1151" spans="1:6" ht="15.75">
      <c r="A1151" t="str">
        <f t="shared" si="17"/>
        <v>.140170550</v>
      </c>
      <c r="B1151">
        <v>140170550</v>
      </c>
      <c r="C1151" t="s">
        <v>2121</v>
      </c>
      <c r="D1151" s="164">
        <v>73200</v>
      </c>
      <c r="E1151" s="164">
        <v>0</v>
      </c>
      <c r="F1151" s="164">
        <v>732</v>
      </c>
    </row>
    <row r="1152" spans="1:6" ht="15.75">
      <c r="A1152" t="str">
        <f t="shared" si="17"/>
        <v>.140180100</v>
      </c>
      <c r="B1152">
        <v>140180100</v>
      </c>
      <c r="C1152" t="s">
        <v>1992</v>
      </c>
      <c r="D1152" s="164">
        <v>712500</v>
      </c>
      <c r="E1152" s="164">
        <v>0</v>
      </c>
      <c r="F1152" s="164">
        <v>3837</v>
      </c>
    </row>
    <row r="1153" spans="1:6" ht="15.75">
      <c r="A1153" t="str">
        <f t="shared" si="17"/>
        <v>.140180200</v>
      </c>
      <c r="B1153">
        <v>140180200</v>
      </c>
      <c r="C1153" t="s">
        <v>2124</v>
      </c>
      <c r="D1153" s="164">
        <v>135000</v>
      </c>
      <c r="E1153" s="164">
        <v>125000</v>
      </c>
      <c r="F1153" s="164">
        <v>990</v>
      </c>
    </row>
    <row r="1154" spans="1:6" ht="15.75">
      <c r="A1154" t="str">
        <f t="shared" si="17"/>
        <v>.140180300</v>
      </c>
      <c r="B1154">
        <v>140180300</v>
      </c>
      <c r="C1154" t="s">
        <v>2127</v>
      </c>
      <c r="D1154" s="164">
        <v>106300</v>
      </c>
      <c r="E1154" s="164">
        <v>0</v>
      </c>
      <c r="F1154" s="164">
        <v>1063</v>
      </c>
    </row>
    <row r="1155" spans="1:6" ht="15.75">
      <c r="A1155" t="str">
        <f t="shared" si="17"/>
        <v>.140180400</v>
      </c>
      <c r="B1155">
        <v>140180400</v>
      </c>
      <c r="C1155" t="s">
        <v>2013</v>
      </c>
      <c r="D1155" s="164">
        <v>1333300</v>
      </c>
      <c r="E1155" s="164">
        <v>118100</v>
      </c>
      <c r="F1155" s="164">
        <v>6991</v>
      </c>
    </row>
    <row r="1156" spans="1:6" ht="15.75">
      <c r="A1156" t="str">
        <f aca="true" t="shared" si="18" ref="A1156:A1219">CONCATENATE(".",B1156)</f>
        <v>.140180500</v>
      </c>
      <c r="B1156">
        <v>140180500</v>
      </c>
      <c r="C1156" t="s">
        <v>1542</v>
      </c>
      <c r="D1156" s="164">
        <v>993500</v>
      </c>
      <c r="E1156" s="164">
        <v>0</v>
      </c>
      <c r="F1156" s="164">
        <v>4968</v>
      </c>
    </row>
    <row r="1157" spans="1:6" ht="15.75">
      <c r="A1157" t="str">
        <f t="shared" si="18"/>
        <v>.140180550</v>
      </c>
      <c r="B1157">
        <v>140180550</v>
      </c>
      <c r="C1157" t="s">
        <v>1542</v>
      </c>
      <c r="D1157" s="164">
        <v>186200</v>
      </c>
      <c r="E1157" s="164">
        <v>76900</v>
      </c>
      <c r="F1157" s="164">
        <v>1009</v>
      </c>
    </row>
    <row r="1158" spans="1:6" ht="15.75">
      <c r="A1158" t="str">
        <f t="shared" si="18"/>
        <v>.140180600</v>
      </c>
      <c r="B1158">
        <v>140180600</v>
      </c>
      <c r="C1158" t="s">
        <v>2129</v>
      </c>
      <c r="D1158" s="164">
        <v>2000</v>
      </c>
      <c r="E1158" s="164">
        <v>0</v>
      </c>
      <c r="F1158" s="164">
        <v>0</v>
      </c>
    </row>
    <row r="1159" spans="1:6" ht="15.75">
      <c r="A1159" t="str">
        <f t="shared" si="18"/>
        <v>.140180700</v>
      </c>
      <c r="B1159">
        <v>140180700</v>
      </c>
      <c r="C1159" t="s">
        <v>1977</v>
      </c>
      <c r="D1159" s="164">
        <v>1367200</v>
      </c>
      <c r="E1159" s="164">
        <v>0</v>
      </c>
      <c r="F1159" s="164">
        <v>13672</v>
      </c>
    </row>
    <row r="1160" spans="1:6" ht="15.75">
      <c r="A1160" t="str">
        <f t="shared" si="18"/>
        <v>.140190100</v>
      </c>
      <c r="B1160">
        <v>140190100</v>
      </c>
      <c r="C1160" t="s">
        <v>2130</v>
      </c>
      <c r="D1160" s="164">
        <v>774200</v>
      </c>
      <c r="E1160" s="164">
        <v>41900</v>
      </c>
      <c r="F1160" s="164">
        <v>7742</v>
      </c>
    </row>
    <row r="1161" spans="1:6" ht="15.75">
      <c r="A1161" t="str">
        <f t="shared" si="18"/>
        <v>.140190125</v>
      </c>
      <c r="B1161">
        <v>140190125</v>
      </c>
      <c r="C1161" t="s">
        <v>2132</v>
      </c>
      <c r="D1161" s="164">
        <v>13000</v>
      </c>
      <c r="E1161" s="164">
        <v>0</v>
      </c>
      <c r="F1161" s="164">
        <v>130</v>
      </c>
    </row>
    <row r="1162" spans="1:6" ht="15.75">
      <c r="A1162" t="str">
        <f t="shared" si="18"/>
        <v>.140190150</v>
      </c>
      <c r="B1162">
        <v>140190150</v>
      </c>
      <c r="C1162" t="s">
        <v>2134</v>
      </c>
      <c r="D1162" s="164">
        <v>297100</v>
      </c>
      <c r="E1162" s="164">
        <v>0</v>
      </c>
      <c r="F1162" s="164">
        <v>2144</v>
      </c>
    </row>
    <row r="1163" spans="1:6" ht="15.75">
      <c r="A1163" t="str">
        <f t="shared" si="18"/>
        <v>.140190175</v>
      </c>
      <c r="B1163">
        <v>140190175</v>
      </c>
      <c r="C1163" t="s">
        <v>2127</v>
      </c>
      <c r="D1163" s="164">
        <v>2300</v>
      </c>
      <c r="E1163" s="164">
        <v>0</v>
      </c>
      <c r="F1163" s="164">
        <v>23</v>
      </c>
    </row>
    <row r="1164" spans="1:6" ht="15.75">
      <c r="A1164" t="str">
        <f t="shared" si="18"/>
        <v>.140190200</v>
      </c>
      <c r="B1164">
        <v>140190200</v>
      </c>
      <c r="C1164" t="s">
        <v>1569</v>
      </c>
      <c r="D1164" s="164">
        <v>395200</v>
      </c>
      <c r="E1164" s="164">
        <v>0</v>
      </c>
      <c r="F1164" s="164">
        <v>1976</v>
      </c>
    </row>
    <row r="1165" spans="1:6" ht="15.75">
      <c r="A1165" t="str">
        <f t="shared" si="18"/>
        <v>.140190300</v>
      </c>
      <c r="B1165">
        <v>140190300</v>
      </c>
      <c r="C1165" t="s">
        <v>2136</v>
      </c>
      <c r="D1165" s="164">
        <v>44800</v>
      </c>
      <c r="E1165" s="164">
        <v>0</v>
      </c>
      <c r="F1165" s="164">
        <v>336</v>
      </c>
    </row>
    <row r="1166" spans="1:6" ht="15.75">
      <c r="A1166" t="str">
        <f t="shared" si="18"/>
        <v>.140190325</v>
      </c>
      <c r="B1166">
        <v>140190325</v>
      </c>
      <c r="C1166" t="s">
        <v>2138</v>
      </c>
      <c r="D1166" s="164">
        <v>155800</v>
      </c>
      <c r="E1166" s="164">
        <v>41600</v>
      </c>
      <c r="F1166" s="164">
        <v>821</v>
      </c>
    </row>
    <row r="1167" spans="1:6" ht="15.75">
      <c r="A1167" t="str">
        <f t="shared" si="18"/>
        <v>.140190350</v>
      </c>
      <c r="B1167">
        <v>140190350</v>
      </c>
      <c r="C1167" t="s">
        <v>1560</v>
      </c>
      <c r="D1167" s="164">
        <v>555500</v>
      </c>
      <c r="E1167" s="164">
        <v>0</v>
      </c>
      <c r="F1167" s="164">
        <v>5555</v>
      </c>
    </row>
    <row r="1168" spans="1:6" ht="15.75">
      <c r="A1168" t="str">
        <f t="shared" si="18"/>
        <v>.140190400</v>
      </c>
      <c r="B1168">
        <v>140190400</v>
      </c>
      <c r="C1168" t="s">
        <v>2140</v>
      </c>
      <c r="D1168" s="164">
        <v>612300</v>
      </c>
      <c r="E1168" s="164">
        <v>66800</v>
      </c>
      <c r="F1168" s="164">
        <v>3129</v>
      </c>
    </row>
    <row r="1169" spans="1:6" ht="15.75">
      <c r="A1169" t="str">
        <f t="shared" si="18"/>
        <v>.140190500</v>
      </c>
      <c r="B1169">
        <v>140190500</v>
      </c>
      <c r="C1169" t="s">
        <v>2143</v>
      </c>
      <c r="D1169" s="164">
        <v>811300</v>
      </c>
      <c r="E1169" s="164">
        <v>0</v>
      </c>
      <c r="F1169" s="164">
        <v>8113</v>
      </c>
    </row>
    <row r="1170" spans="1:6" ht="15.75">
      <c r="A1170" t="str">
        <f t="shared" si="18"/>
        <v>.140190600</v>
      </c>
      <c r="B1170">
        <v>140190600</v>
      </c>
      <c r="C1170" t="s">
        <v>2145</v>
      </c>
      <c r="D1170" s="164">
        <v>183000</v>
      </c>
      <c r="E1170" s="164">
        <v>0</v>
      </c>
      <c r="F1170" s="164">
        <v>1460</v>
      </c>
    </row>
    <row r="1171" spans="1:6" ht="15.75">
      <c r="A1171" t="str">
        <f t="shared" si="18"/>
        <v>.140190650</v>
      </c>
      <c r="B1171">
        <v>140190650</v>
      </c>
      <c r="C1171" t="s">
        <v>2147</v>
      </c>
      <c r="D1171" s="164">
        <v>199300</v>
      </c>
      <c r="E1171" s="164">
        <v>164800</v>
      </c>
      <c r="F1171" s="164">
        <v>1597</v>
      </c>
    </row>
    <row r="1172" spans="1:6" ht="15.75">
      <c r="A1172" t="str">
        <f t="shared" si="18"/>
        <v>.140190700</v>
      </c>
      <c r="B1172">
        <v>140190700</v>
      </c>
      <c r="C1172" t="s">
        <v>2149</v>
      </c>
      <c r="D1172" s="164">
        <v>686600</v>
      </c>
      <c r="E1172" s="164">
        <v>0</v>
      </c>
      <c r="F1172" s="164">
        <v>6866</v>
      </c>
    </row>
    <row r="1173" spans="1:6" ht="15.75">
      <c r="A1173" t="str">
        <f t="shared" si="18"/>
        <v>.140190750</v>
      </c>
      <c r="B1173">
        <v>140190750</v>
      </c>
      <c r="C1173" t="s">
        <v>2151</v>
      </c>
      <c r="D1173" s="164">
        <v>178900</v>
      </c>
      <c r="E1173" s="164">
        <v>78100</v>
      </c>
      <c r="F1173" s="164">
        <v>983</v>
      </c>
    </row>
    <row r="1174" spans="1:6" ht="15.75">
      <c r="A1174" t="str">
        <f t="shared" si="18"/>
        <v>.140200100</v>
      </c>
      <c r="B1174">
        <v>140200100</v>
      </c>
      <c r="C1174" t="s">
        <v>2153</v>
      </c>
      <c r="D1174" s="164">
        <v>523100</v>
      </c>
      <c r="E1174" s="164">
        <v>0</v>
      </c>
      <c r="F1174" s="164">
        <v>3924</v>
      </c>
    </row>
    <row r="1175" spans="1:6" ht="15.75">
      <c r="A1175" t="str">
        <f t="shared" si="18"/>
        <v>.140200200</v>
      </c>
      <c r="B1175">
        <v>140200200</v>
      </c>
      <c r="C1175" t="s">
        <v>2155</v>
      </c>
      <c r="D1175" s="164">
        <v>121500</v>
      </c>
      <c r="E1175" s="164">
        <v>121500</v>
      </c>
      <c r="F1175" s="164">
        <v>952</v>
      </c>
    </row>
    <row r="1176" spans="1:6" ht="15.75">
      <c r="A1176" t="str">
        <f t="shared" si="18"/>
        <v>.140200400</v>
      </c>
      <c r="B1176">
        <v>140200400</v>
      </c>
      <c r="C1176" t="s">
        <v>2158</v>
      </c>
      <c r="D1176" s="164">
        <v>532100</v>
      </c>
      <c r="E1176" s="164">
        <v>0</v>
      </c>
      <c r="F1176" s="164">
        <v>5321</v>
      </c>
    </row>
    <row r="1177" spans="1:6" ht="15.75">
      <c r="A1177" t="str">
        <f t="shared" si="18"/>
        <v>.140200500</v>
      </c>
      <c r="B1177">
        <v>140200500</v>
      </c>
      <c r="C1177" t="s">
        <v>2160</v>
      </c>
      <c r="D1177" s="164">
        <v>554700</v>
      </c>
      <c r="E1177" s="164">
        <v>0</v>
      </c>
      <c r="F1177" s="164">
        <v>2774</v>
      </c>
    </row>
    <row r="1178" spans="1:6" ht="15.75">
      <c r="A1178" t="str">
        <f t="shared" si="18"/>
        <v>.140200550</v>
      </c>
      <c r="B1178">
        <v>140200550</v>
      </c>
      <c r="C1178" t="s">
        <v>2162</v>
      </c>
      <c r="D1178" s="164">
        <v>15100</v>
      </c>
      <c r="E1178" s="164">
        <v>15100</v>
      </c>
      <c r="F1178" s="164">
        <v>151</v>
      </c>
    </row>
    <row r="1179" spans="1:6" ht="15.75">
      <c r="A1179" t="str">
        <f t="shared" si="18"/>
        <v>.140200600</v>
      </c>
      <c r="B1179">
        <v>140200600</v>
      </c>
      <c r="C1179" t="s">
        <v>2164</v>
      </c>
      <c r="D1179" s="164">
        <v>658600</v>
      </c>
      <c r="E1179" s="164">
        <v>0</v>
      </c>
      <c r="F1179" s="164">
        <v>3293</v>
      </c>
    </row>
    <row r="1180" spans="1:6" ht="15.75">
      <c r="A1180" t="str">
        <f t="shared" si="18"/>
        <v>.140200700</v>
      </c>
      <c r="B1180">
        <v>140200700</v>
      </c>
      <c r="C1180" t="s">
        <v>2166</v>
      </c>
      <c r="D1180" s="164">
        <v>63300</v>
      </c>
      <c r="E1180" s="164">
        <v>0</v>
      </c>
      <c r="F1180" s="164">
        <v>0</v>
      </c>
    </row>
    <row r="1181" spans="1:6" ht="15.75">
      <c r="A1181" t="str">
        <f t="shared" si="18"/>
        <v>.140200800</v>
      </c>
      <c r="B1181">
        <v>140200800</v>
      </c>
      <c r="C1181" t="s">
        <v>1977</v>
      </c>
      <c r="D1181" s="164">
        <v>296900</v>
      </c>
      <c r="E1181" s="164">
        <v>0</v>
      </c>
      <c r="F1181" s="164">
        <v>2969</v>
      </c>
    </row>
    <row r="1182" spans="1:6" ht="15.75">
      <c r="A1182" t="str">
        <f t="shared" si="18"/>
        <v>.140200850</v>
      </c>
      <c r="B1182">
        <v>140200850</v>
      </c>
      <c r="C1182" t="s">
        <v>2158</v>
      </c>
      <c r="D1182" s="164">
        <v>370700</v>
      </c>
      <c r="E1182" s="164">
        <v>0</v>
      </c>
      <c r="F1182" s="164">
        <v>3707</v>
      </c>
    </row>
    <row r="1183" spans="1:6" ht="15.75">
      <c r="A1183" t="str">
        <f t="shared" si="18"/>
        <v>.140200875</v>
      </c>
      <c r="B1183">
        <v>140200875</v>
      </c>
      <c r="C1183" t="s">
        <v>3319</v>
      </c>
      <c r="D1183" s="164">
        <v>1430700</v>
      </c>
      <c r="E1183" s="164">
        <v>170100</v>
      </c>
      <c r="F1183" s="164">
        <v>7785</v>
      </c>
    </row>
    <row r="1184" spans="1:6" ht="15.75">
      <c r="A1184" t="str">
        <f t="shared" si="18"/>
        <v>.140210100</v>
      </c>
      <c r="B1184">
        <v>140210100</v>
      </c>
      <c r="C1184" t="s">
        <v>1977</v>
      </c>
      <c r="D1184" s="164">
        <v>1235200</v>
      </c>
      <c r="E1184" s="164">
        <v>0</v>
      </c>
      <c r="F1184" s="164">
        <v>6499</v>
      </c>
    </row>
    <row r="1185" spans="1:6" ht="15.75">
      <c r="A1185" t="str">
        <f t="shared" si="18"/>
        <v>.140210200</v>
      </c>
      <c r="B1185">
        <v>140210200</v>
      </c>
      <c r="C1185" t="s">
        <v>3894</v>
      </c>
      <c r="D1185" s="164">
        <v>1361300</v>
      </c>
      <c r="E1185" s="164">
        <v>0</v>
      </c>
      <c r="F1185" s="164">
        <v>13613</v>
      </c>
    </row>
    <row r="1186" spans="1:6" ht="15.75">
      <c r="A1186" t="str">
        <f t="shared" si="18"/>
        <v>.140210250</v>
      </c>
      <c r="B1186">
        <v>140210250</v>
      </c>
      <c r="C1186" t="s">
        <v>2168</v>
      </c>
      <c r="D1186" s="164">
        <v>74100</v>
      </c>
      <c r="E1186" s="164">
        <v>74100</v>
      </c>
      <c r="F1186" s="164">
        <v>445</v>
      </c>
    </row>
    <row r="1187" spans="1:6" ht="15.75">
      <c r="A1187" t="str">
        <f t="shared" si="18"/>
        <v>.140210400</v>
      </c>
      <c r="B1187">
        <v>140210400</v>
      </c>
      <c r="C1187" t="s">
        <v>2170</v>
      </c>
      <c r="D1187" s="164">
        <v>1301800</v>
      </c>
      <c r="E1187" s="164">
        <v>0</v>
      </c>
      <c r="F1187" s="164">
        <v>12049</v>
      </c>
    </row>
    <row r="1188" spans="1:6" ht="15.75">
      <c r="A1188" t="str">
        <f t="shared" si="18"/>
        <v>.140210450</v>
      </c>
      <c r="B1188">
        <v>140210450</v>
      </c>
      <c r="C1188" t="s">
        <v>3589</v>
      </c>
      <c r="D1188" s="164">
        <v>7400</v>
      </c>
      <c r="E1188" s="164">
        <v>7400</v>
      </c>
      <c r="F1188" s="164">
        <v>93</v>
      </c>
    </row>
    <row r="1189" spans="1:6" ht="15.75">
      <c r="A1189" t="str">
        <f t="shared" si="18"/>
        <v>.140210500</v>
      </c>
      <c r="B1189">
        <v>140210500</v>
      </c>
      <c r="C1189" t="s">
        <v>2172</v>
      </c>
      <c r="D1189" s="164">
        <v>911600</v>
      </c>
      <c r="E1189" s="164">
        <v>0</v>
      </c>
      <c r="F1189" s="164">
        <v>9116</v>
      </c>
    </row>
    <row r="1190" spans="1:6" ht="15.75">
      <c r="A1190" t="str">
        <f t="shared" si="18"/>
        <v>.140210550</v>
      </c>
      <c r="B1190">
        <v>140210550</v>
      </c>
      <c r="C1190" t="s">
        <v>2174</v>
      </c>
      <c r="D1190" s="164">
        <v>229600</v>
      </c>
      <c r="E1190" s="164">
        <v>0</v>
      </c>
      <c r="F1190" s="164">
        <v>2296</v>
      </c>
    </row>
    <row r="1191" spans="1:6" ht="15.75">
      <c r="A1191" t="str">
        <f t="shared" si="18"/>
        <v>.140220100</v>
      </c>
      <c r="B1191">
        <v>140220100</v>
      </c>
      <c r="C1191" t="s">
        <v>2175</v>
      </c>
      <c r="D1191" s="164">
        <v>1332000</v>
      </c>
      <c r="E1191" s="164">
        <v>0</v>
      </c>
      <c r="F1191" s="164">
        <v>7608</v>
      </c>
    </row>
    <row r="1192" spans="1:6" ht="15.75">
      <c r="A1192" t="str">
        <f t="shared" si="18"/>
        <v>.140220200</v>
      </c>
      <c r="B1192">
        <v>140220200</v>
      </c>
      <c r="C1192" t="s">
        <v>2178</v>
      </c>
      <c r="D1192" s="164">
        <v>111900</v>
      </c>
      <c r="E1192" s="164">
        <v>71500</v>
      </c>
      <c r="F1192" s="164">
        <v>682</v>
      </c>
    </row>
    <row r="1193" spans="1:6" ht="15.75">
      <c r="A1193" t="str">
        <f t="shared" si="18"/>
        <v>.140220300</v>
      </c>
      <c r="B1193">
        <v>140220300</v>
      </c>
      <c r="C1193" t="s">
        <v>2175</v>
      </c>
      <c r="D1193" s="164">
        <v>909800</v>
      </c>
      <c r="E1193" s="164">
        <v>152300</v>
      </c>
      <c r="F1193" s="164">
        <v>5076</v>
      </c>
    </row>
    <row r="1194" spans="1:6" ht="15.75">
      <c r="A1194" t="str">
        <f t="shared" si="18"/>
        <v>.140220400</v>
      </c>
      <c r="B1194">
        <v>140220400</v>
      </c>
      <c r="C1194" t="s">
        <v>2180</v>
      </c>
      <c r="D1194" s="164">
        <v>786100</v>
      </c>
      <c r="E1194" s="164">
        <v>0</v>
      </c>
      <c r="F1194" s="164">
        <v>7861</v>
      </c>
    </row>
    <row r="1195" spans="1:6" ht="15.75">
      <c r="A1195" t="str">
        <f t="shared" si="18"/>
        <v>.140220500</v>
      </c>
      <c r="B1195">
        <v>140220500</v>
      </c>
      <c r="C1195" t="s">
        <v>3605</v>
      </c>
      <c r="D1195" s="164">
        <v>1283700</v>
      </c>
      <c r="E1195" s="164">
        <v>0</v>
      </c>
      <c r="F1195" s="164">
        <v>12837</v>
      </c>
    </row>
    <row r="1196" spans="1:6" ht="15.75">
      <c r="A1196" t="str">
        <f t="shared" si="18"/>
        <v>.140220550</v>
      </c>
      <c r="B1196">
        <v>140220550</v>
      </c>
      <c r="C1196" t="s">
        <v>2061</v>
      </c>
      <c r="D1196" s="164">
        <v>237500</v>
      </c>
      <c r="E1196" s="164">
        <v>149300</v>
      </c>
      <c r="F1196" s="164">
        <v>1696</v>
      </c>
    </row>
    <row r="1197" spans="1:6" ht="15.75">
      <c r="A1197" t="str">
        <f t="shared" si="18"/>
        <v>.140220600</v>
      </c>
      <c r="B1197">
        <v>140220600</v>
      </c>
      <c r="C1197" t="s">
        <v>3073</v>
      </c>
      <c r="D1197" s="164">
        <v>1623200</v>
      </c>
      <c r="E1197" s="164">
        <v>66400</v>
      </c>
      <c r="F1197" s="164">
        <v>16232</v>
      </c>
    </row>
    <row r="1198" spans="1:6" ht="15.75">
      <c r="A1198" t="str">
        <f t="shared" si="18"/>
        <v>.140230100</v>
      </c>
      <c r="B1198">
        <v>140230100</v>
      </c>
      <c r="C1198" t="s">
        <v>2180</v>
      </c>
      <c r="D1198" s="164">
        <v>728100</v>
      </c>
      <c r="E1198" s="164">
        <v>0</v>
      </c>
      <c r="F1198" s="164">
        <v>7281</v>
      </c>
    </row>
    <row r="1199" spans="1:6" ht="15.75">
      <c r="A1199" t="str">
        <f t="shared" si="18"/>
        <v>.140230125</v>
      </c>
      <c r="B1199">
        <v>140230125</v>
      </c>
      <c r="C1199" t="s">
        <v>2181</v>
      </c>
      <c r="D1199" s="164">
        <v>294300</v>
      </c>
      <c r="E1199" s="164">
        <v>0</v>
      </c>
      <c r="F1199" s="164">
        <v>1472</v>
      </c>
    </row>
    <row r="1200" spans="1:6" ht="15.75">
      <c r="A1200" t="str">
        <f t="shared" si="18"/>
        <v>.140230150</v>
      </c>
      <c r="B1200">
        <v>140230150</v>
      </c>
      <c r="C1200" t="s">
        <v>2183</v>
      </c>
      <c r="D1200" s="164">
        <v>339200</v>
      </c>
      <c r="E1200" s="164">
        <v>0</v>
      </c>
      <c r="F1200" s="164">
        <v>3392</v>
      </c>
    </row>
    <row r="1201" spans="1:6" ht="15.75">
      <c r="A1201" t="str">
        <f t="shared" si="18"/>
        <v>.140230200</v>
      </c>
      <c r="B1201">
        <v>140230200</v>
      </c>
      <c r="C1201" t="s">
        <v>2185</v>
      </c>
      <c r="D1201" s="164">
        <v>66200</v>
      </c>
      <c r="E1201" s="164">
        <v>66200</v>
      </c>
      <c r="F1201" s="164">
        <v>397</v>
      </c>
    </row>
    <row r="1202" spans="1:6" ht="15.75">
      <c r="A1202" t="str">
        <f t="shared" si="18"/>
        <v>.140230300</v>
      </c>
      <c r="B1202">
        <v>140230300</v>
      </c>
      <c r="C1202" t="s">
        <v>2187</v>
      </c>
      <c r="D1202" s="164">
        <v>247800</v>
      </c>
      <c r="E1202" s="164">
        <v>0</v>
      </c>
      <c r="F1202" s="164">
        <v>2478</v>
      </c>
    </row>
    <row r="1203" spans="1:6" ht="15.75">
      <c r="A1203" t="str">
        <f t="shared" si="18"/>
        <v>.140230325</v>
      </c>
      <c r="B1203">
        <v>140230325</v>
      </c>
      <c r="C1203" t="s">
        <v>4020</v>
      </c>
      <c r="D1203" s="164">
        <v>219400</v>
      </c>
      <c r="E1203" s="164">
        <v>0</v>
      </c>
      <c r="F1203" s="164">
        <v>2184</v>
      </c>
    </row>
    <row r="1204" spans="1:6" ht="15.75">
      <c r="A1204" t="str">
        <f t="shared" si="18"/>
        <v>.140230350</v>
      </c>
      <c r="B1204">
        <v>140230350</v>
      </c>
      <c r="C1204" t="s">
        <v>2189</v>
      </c>
      <c r="D1204" s="164">
        <v>361900</v>
      </c>
      <c r="E1204" s="164">
        <v>0</v>
      </c>
      <c r="F1204" s="164">
        <v>3619</v>
      </c>
    </row>
    <row r="1205" spans="1:6" ht="15.75">
      <c r="A1205" t="str">
        <f t="shared" si="18"/>
        <v>.140230400</v>
      </c>
      <c r="B1205">
        <v>140230400</v>
      </c>
      <c r="C1205" t="s">
        <v>2191</v>
      </c>
      <c r="D1205" s="164">
        <v>2100</v>
      </c>
      <c r="E1205" s="164">
        <v>2100</v>
      </c>
      <c r="F1205" s="164">
        <v>26</v>
      </c>
    </row>
    <row r="1206" spans="1:6" ht="15.75">
      <c r="A1206" t="str">
        <f t="shared" si="18"/>
        <v>.140230500</v>
      </c>
      <c r="B1206">
        <v>140230500</v>
      </c>
      <c r="C1206" t="s">
        <v>2193</v>
      </c>
      <c r="D1206" s="164">
        <v>1460900</v>
      </c>
      <c r="E1206" s="164">
        <v>79200</v>
      </c>
      <c r="F1206" s="164">
        <v>7400</v>
      </c>
    </row>
    <row r="1207" spans="1:6" ht="15.75">
      <c r="A1207" t="str">
        <f t="shared" si="18"/>
        <v>.140230600</v>
      </c>
      <c r="B1207">
        <v>140230600</v>
      </c>
      <c r="C1207" t="s">
        <v>2195</v>
      </c>
      <c r="D1207" s="164">
        <v>832200</v>
      </c>
      <c r="E1207" s="164">
        <v>165100</v>
      </c>
      <c r="F1207" s="164">
        <v>4763</v>
      </c>
    </row>
    <row r="1208" spans="1:6" ht="15.75">
      <c r="A1208" t="str">
        <f t="shared" si="18"/>
        <v>.140230650</v>
      </c>
      <c r="B1208">
        <v>140230650</v>
      </c>
      <c r="C1208" t="s">
        <v>2195</v>
      </c>
      <c r="D1208" s="164">
        <v>708300</v>
      </c>
      <c r="E1208" s="164">
        <v>0</v>
      </c>
      <c r="F1208" s="164">
        <v>3542</v>
      </c>
    </row>
    <row r="1209" spans="1:6" ht="15.75">
      <c r="A1209" t="str">
        <f t="shared" si="18"/>
        <v>.140240100</v>
      </c>
      <c r="B1209">
        <v>140240100</v>
      </c>
      <c r="C1209" t="s">
        <v>2197</v>
      </c>
      <c r="D1209" s="164">
        <v>738700</v>
      </c>
      <c r="E1209" s="164">
        <v>0</v>
      </c>
      <c r="F1209" s="164">
        <v>4669</v>
      </c>
    </row>
    <row r="1210" spans="1:6" ht="15.75">
      <c r="A1210" t="str">
        <f t="shared" si="18"/>
        <v>.140240200</v>
      </c>
      <c r="B1210">
        <v>140240200</v>
      </c>
      <c r="C1210" t="s">
        <v>2199</v>
      </c>
      <c r="D1210" s="164">
        <v>1934800</v>
      </c>
      <c r="E1210" s="164">
        <v>0</v>
      </c>
      <c r="F1210" s="164">
        <v>15721</v>
      </c>
    </row>
    <row r="1211" spans="1:6" ht="15.75">
      <c r="A1211" t="str">
        <f t="shared" si="18"/>
        <v>.140240300</v>
      </c>
      <c r="B1211">
        <v>140240300</v>
      </c>
      <c r="C1211" t="s">
        <v>2047</v>
      </c>
      <c r="D1211" s="164">
        <v>759000</v>
      </c>
      <c r="E1211" s="164">
        <v>0</v>
      </c>
      <c r="F1211" s="164">
        <v>3795</v>
      </c>
    </row>
    <row r="1212" spans="1:6" ht="15.75">
      <c r="A1212" t="str">
        <f t="shared" si="18"/>
        <v>.140240325</v>
      </c>
      <c r="B1212">
        <v>140240325</v>
      </c>
      <c r="C1212" t="s">
        <v>2201</v>
      </c>
      <c r="D1212" s="164">
        <v>805300</v>
      </c>
      <c r="E1212" s="164">
        <v>69000</v>
      </c>
      <c r="F1212" s="164">
        <v>4096</v>
      </c>
    </row>
    <row r="1213" spans="1:6" ht="15.75">
      <c r="A1213" t="str">
        <f t="shared" si="18"/>
        <v>.140240400</v>
      </c>
      <c r="B1213">
        <v>140240400</v>
      </c>
      <c r="C1213" t="s">
        <v>2203</v>
      </c>
      <c r="D1213" s="164">
        <v>1226200</v>
      </c>
      <c r="E1213" s="164">
        <v>0</v>
      </c>
      <c r="F1213" s="164">
        <v>12262</v>
      </c>
    </row>
    <row r="1214" spans="1:6" ht="15.75">
      <c r="A1214" t="str">
        <f t="shared" si="18"/>
        <v>.140240450</v>
      </c>
      <c r="B1214">
        <v>140240450</v>
      </c>
      <c r="C1214" t="s">
        <v>2197</v>
      </c>
      <c r="D1214" s="164">
        <v>162200</v>
      </c>
      <c r="E1214" s="164">
        <v>84300</v>
      </c>
      <c r="F1214" s="164">
        <v>936</v>
      </c>
    </row>
    <row r="1215" spans="1:6" ht="15.75">
      <c r="A1215" t="str">
        <f t="shared" si="18"/>
        <v>.140250100</v>
      </c>
      <c r="B1215">
        <v>140250100</v>
      </c>
      <c r="C1215" t="s">
        <v>2172</v>
      </c>
      <c r="D1215" s="164">
        <v>698400</v>
      </c>
      <c r="E1215" s="164">
        <v>0</v>
      </c>
      <c r="F1215" s="164">
        <v>6984</v>
      </c>
    </row>
    <row r="1216" spans="1:6" ht="15.75">
      <c r="A1216" t="str">
        <f t="shared" si="18"/>
        <v>.140250200</v>
      </c>
      <c r="B1216">
        <v>140250200</v>
      </c>
      <c r="C1216" t="s">
        <v>3506</v>
      </c>
      <c r="D1216" s="164">
        <v>944400</v>
      </c>
      <c r="E1216" s="164">
        <v>0</v>
      </c>
      <c r="F1216" s="164">
        <v>4722</v>
      </c>
    </row>
    <row r="1217" spans="1:6" ht="15.75">
      <c r="A1217" t="str">
        <f t="shared" si="18"/>
        <v>.140250250</v>
      </c>
      <c r="B1217">
        <v>140250250</v>
      </c>
      <c r="C1217" t="s">
        <v>2172</v>
      </c>
      <c r="D1217" s="164">
        <v>1040600</v>
      </c>
      <c r="E1217" s="164">
        <v>0</v>
      </c>
      <c r="F1217" s="164">
        <v>10406</v>
      </c>
    </row>
    <row r="1218" spans="1:6" ht="15.75">
      <c r="A1218" t="str">
        <f t="shared" si="18"/>
        <v>.140250275</v>
      </c>
      <c r="B1218">
        <v>140250275</v>
      </c>
      <c r="C1218" t="s">
        <v>2206</v>
      </c>
      <c r="D1218" s="164">
        <v>272600</v>
      </c>
      <c r="E1218" s="164">
        <v>156500</v>
      </c>
      <c r="F1218" s="164">
        <v>1914</v>
      </c>
    </row>
    <row r="1219" spans="1:6" ht="15.75">
      <c r="A1219" t="str">
        <f t="shared" si="18"/>
        <v>.140250300</v>
      </c>
      <c r="B1219">
        <v>140250300</v>
      </c>
      <c r="C1219" t="s">
        <v>2172</v>
      </c>
      <c r="D1219" s="164">
        <v>1986900</v>
      </c>
      <c r="E1219" s="164">
        <v>0</v>
      </c>
      <c r="F1219" s="164">
        <v>10950</v>
      </c>
    </row>
    <row r="1220" spans="1:6" ht="15.75">
      <c r="A1220" t="str">
        <f aca="true" t="shared" si="19" ref="A1220:A1283">CONCATENATE(".",B1220)</f>
        <v>.140250350</v>
      </c>
      <c r="B1220">
        <v>140250350</v>
      </c>
      <c r="C1220" t="s">
        <v>2208</v>
      </c>
      <c r="D1220" s="164">
        <v>676900</v>
      </c>
      <c r="E1220" s="164">
        <v>356300</v>
      </c>
      <c r="F1220" s="164">
        <v>5114</v>
      </c>
    </row>
    <row r="1221" spans="1:6" ht="15.75">
      <c r="A1221" t="str">
        <f t="shared" si="19"/>
        <v>.140250400</v>
      </c>
      <c r="B1221">
        <v>140250400</v>
      </c>
      <c r="C1221" t="s">
        <v>2210</v>
      </c>
      <c r="D1221" s="164">
        <v>489200</v>
      </c>
      <c r="E1221" s="164">
        <v>0</v>
      </c>
      <c r="F1221" s="164">
        <v>2734</v>
      </c>
    </row>
    <row r="1222" spans="1:6" ht="15.75">
      <c r="A1222" t="str">
        <f t="shared" si="19"/>
        <v>.140260100</v>
      </c>
      <c r="B1222">
        <v>140260100</v>
      </c>
      <c r="C1222" t="s">
        <v>2100</v>
      </c>
      <c r="D1222" s="164">
        <v>841600</v>
      </c>
      <c r="E1222" s="164">
        <v>0</v>
      </c>
      <c r="F1222" s="164">
        <v>8416</v>
      </c>
    </row>
    <row r="1223" spans="1:6" ht="15.75">
      <c r="A1223" t="str">
        <f t="shared" si="19"/>
        <v>.140260150</v>
      </c>
      <c r="B1223">
        <v>140260150</v>
      </c>
      <c r="C1223" t="s">
        <v>2212</v>
      </c>
      <c r="D1223" s="164">
        <v>324500</v>
      </c>
      <c r="E1223" s="164">
        <v>0</v>
      </c>
      <c r="F1223" s="164">
        <v>1207</v>
      </c>
    </row>
    <row r="1224" spans="1:6" ht="15.75">
      <c r="A1224" t="str">
        <f t="shared" si="19"/>
        <v>.140260200</v>
      </c>
      <c r="B1224">
        <v>140260200</v>
      </c>
      <c r="C1224" t="s">
        <v>2100</v>
      </c>
      <c r="D1224" s="164">
        <v>970200</v>
      </c>
      <c r="E1224" s="164">
        <v>0</v>
      </c>
      <c r="F1224" s="164">
        <v>9702</v>
      </c>
    </row>
    <row r="1225" spans="1:6" ht="15.75">
      <c r="A1225" t="str">
        <f t="shared" si="19"/>
        <v>.140260300</v>
      </c>
      <c r="B1225">
        <v>140260300</v>
      </c>
      <c r="C1225" t="s">
        <v>3844</v>
      </c>
      <c r="D1225" s="164">
        <v>710600</v>
      </c>
      <c r="E1225" s="164">
        <v>0</v>
      </c>
      <c r="F1225" s="164">
        <v>3553</v>
      </c>
    </row>
    <row r="1226" spans="1:6" ht="15.75">
      <c r="A1226" t="str">
        <f t="shared" si="19"/>
        <v>.140260400</v>
      </c>
      <c r="B1226">
        <v>140260400</v>
      </c>
      <c r="C1226" t="s">
        <v>2672</v>
      </c>
      <c r="D1226" s="164">
        <v>1172700</v>
      </c>
      <c r="E1226" s="164">
        <v>0</v>
      </c>
      <c r="F1226" s="164">
        <v>11727</v>
      </c>
    </row>
    <row r="1227" spans="1:6" ht="15.75">
      <c r="A1227" t="str">
        <f t="shared" si="19"/>
        <v>.140260450</v>
      </c>
      <c r="B1227">
        <v>140260450</v>
      </c>
      <c r="C1227" t="s">
        <v>2214</v>
      </c>
      <c r="D1227" s="164">
        <v>108000</v>
      </c>
      <c r="E1227" s="164">
        <v>108000</v>
      </c>
      <c r="F1227" s="164">
        <v>805</v>
      </c>
    </row>
    <row r="1228" spans="1:6" ht="15.75">
      <c r="A1228" t="str">
        <f t="shared" si="19"/>
        <v>.140260500</v>
      </c>
      <c r="B1228">
        <v>140260500</v>
      </c>
      <c r="C1228" t="s">
        <v>2216</v>
      </c>
      <c r="D1228" s="164">
        <v>1224200</v>
      </c>
      <c r="E1228" s="164">
        <v>0</v>
      </c>
      <c r="F1228" s="164">
        <v>6121</v>
      </c>
    </row>
    <row r="1229" spans="1:6" ht="15.75">
      <c r="A1229" t="str">
        <f t="shared" si="19"/>
        <v>.140260550</v>
      </c>
      <c r="B1229">
        <v>140260550</v>
      </c>
      <c r="C1229" t="s">
        <v>2219</v>
      </c>
      <c r="D1229" s="164">
        <v>107200</v>
      </c>
      <c r="E1229" s="164">
        <v>107200</v>
      </c>
      <c r="F1229" s="164">
        <v>796</v>
      </c>
    </row>
    <row r="1230" spans="1:6" ht="15.75">
      <c r="A1230" t="str">
        <f t="shared" si="19"/>
        <v>.140270100</v>
      </c>
      <c r="B1230">
        <v>140270100</v>
      </c>
      <c r="C1230" t="s">
        <v>2175</v>
      </c>
      <c r="D1230" s="164">
        <v>159900</v>
      </c>
      <c r="E1230" s="164">
        <v>0</v>
      </c>
      <c r="F1230" s="164">
        <v>1599</v>
      </c>
    </row>
    <row r="1231" spans="1:6" ht="15.75">
      <c r="A1231" t="str">
        <f t="shared" si="19"/>
        <v>.140270125</v>
      </c>
      <c r="B1231">
        <v>140270125</v>
      </c>
      <c r="C1231" t="s">
        <v>2221</v>
      </c>
      <c r="D1231" s="164">
        <v>205200</v>
      </c>
      <c r="E1231" s="164">
        <v>0</v>
      </c>
      <c r="F1231" s="164">
        <v>2052</v>
      </c>
    </row>
    <row r="1232" spans="1:6" ht="15.75">
      <c r="A1232" t="str">
        <f t="shared" si="19"/>
        <v>.140270150</v>
      </c>
      <c r="B1232">
        <v>140270150</v>
      </c>
      <c r="C1232" t="s">
        <v>2183</v>
      </c>
      <c r="D1232" s="164">
        <v>95800</v>
      </c>
      <c r="E1232" s="164">
        <v>95800</v>
      </c>
      <c r="F1232" s="164">
        <v>958</v>
      </c>
    </row>
    <row r="1233" spans="1:6" ht="15.75">
      <c r="A1233" t="str">
        <f t="shared" si="19"/>
        <v>.140270175</v>
      </c>
      <c r="B1233">
        <v>140270175</v>
      </c>
      <c r="C1233" t="s">
        <v>2224</v>
      </c>
      <c r="D1233" s="164">
        <v>395600</v>
      </c>
      <c r="E1233" s="164">
        <v>0</v>
      </c>
      <c r="F1233" s="164">
        <v>3080</v>
      </c>
    </row>
    <row r="1234" spans="1:6" ht="15.75">
      <c r="A1234" t="str">
        <f t="shared" si="19"/>
        <v>.140270200</v>
      </c>
      <c r="B1234">
        <v>140270200</v>
      </c>
      <c r="C1234" t="s">
        <v>2225</v>
      </c>
      <c r="D1234" s="164">
        <v>1235600</v>
      </c>
      <c r="E1234" s="164">
        <v>0</v>
      </c>
      <c r="F1234" s="164">
        <v>12356</v>
      </c>
    </row>
    <row r="1235" spans="1:6" ht="15.75">
      <c r="A1235" t="str">
        <f t="shared" si="19"/>
        <v>.140270300</v>
      </c>
      <c r="B1235">
        <v>140270300</v>
      </c>
      <c r="C1235" t="s">
        <v>2180</v>
      </c>
      <c r="D1235" s="164">
        <v>309100</v>
      </c>
      <c r="E1235" s="164">
        <v>0</v>
      </c>
      <c r="F1235" s="164">
        <v>3091</v>
      </c>
    </row>
    <row r="1236" spans="1:6" ht="15.75">
      <c r="A1236" t="str">
        <f t="shared" si="19"/>
        <v>.140270400</v>
      </c>
      <c r="B1236">
        <v>140270400</v>
      </c>
      <c r="C1236" t="s">
        <v>2228</v>
      </c>
      <c r="D1236" s="164">
        <v>1433700</v>
      </c>
      <c r="E1236" s="164">
        <v>0</v>
      </c>
      <c r="F1236" s="164">
        <v>14337</v>
      </c>
    </row>
    <row r="1237" spans="1:6" ht="15.75">
      <c r="A1237" t="str">
        <f t="shared" si="19"/>
        <v>.140270500</v>
      </c>
      <c r="B1237">
        <v>140270500</v>
      </c>
      <c r="C1237" t="s">
        <v>2230</v>
      </c>
      <c r="D1237" s="164">
        <v>1276100</v>
      </c>
      <c r="E1237" s="164">
        <v>0</v>
      </c>
      <c r="F1237" s="164">
        <v>12761</v>
      </c>
    </row>
    <row r="1238" spans="1:6" ht="15.75">
      <c r="A1238" t="str">
        <f t="shared" si="19"/>
        <v>.140270600</v>
      </c>
      <c r="B1238">
        <v>140270600</v>
      </c>
      <c r="C1238" t="s">
        <v>2180</v>
      </c>
      <c r="D1238" s="164">
        <v>300300</v>
      </c>
      <c r="E1238" s="164">
        <v>0</v>
      </c>
      <c r="F1238" s="164">
        <v>3003</v>
      </c>
    </row>
    <row r="1239" spans="1:6" ht="15.75">
      <c r="A1239" t="str">
        <f t="shared" si="19"/>
        <v>.140280100</v>
      </c>
      <c r="B1239">
        <v>140280100</v>
      </c>
      <c r="C1239" t="s">
        <v>2232</v>
      </c>
      <c r="D1239" s="164">
        <v>1302400</v>
      </c>
      <c r="E1239" s="164">
        <v>0</v>
      </c>
      <c r="F1239" s="164">
        <v>13024</v>
      </c>
    </row>
    <row r="1240" spans="1:6" ht="15.75">
      <c r="A1240" t="str">
        <f t="shared" si="19"/>
        <v>.140280150</v>
      </c>
      <c r="B1240">
        <v>140280150</v>
      </c>
      <c r="C1240" t="s">
        <v>2234</v>
      </c>
      <c r="D1240" s="164">
        <v>134500</v>
      </c>
      <c r="E1240" s="164">
        <v>134500</v>
      </c>
      <c r="F1240" s="164">
        <v>1094</v>
      </c>
    </row>
    <row r="1241" spans="1:6" ht="15.75">
      <c r="A1241" t="str">
        <f t="shared" si="19"/>
        <v>.140280200</v>
      </c>
      <c r="B1241">
        <v>140280200</v>
      </c>
      <c r="C1241" t="s">
        <v>2103</v>
      </c>
      <c r="D1241" s="164">
        <v>691000</v>
      </c>
      <c r="E1241" s="164">
        <v>0</v>
      </c>
      <c r="F1241" s="164">
        <v>3455</v>
      </c>
    </row>
    <row r="1242" spans="1:6" ht="15.75">
      <c r="A1242" t="str">
        <f t="shared" si="19"/>
        <v>.140280250</v>
      </c>
      <c r="B1242">
        <v>140280250</v>
      </c>
      <c r="C1242" t="s">
        <v>1888</v>
      </c>
      <c r="D1242" s="164">
        <v>339900</v>
      </c>
      <c r="E1242" s="164">
        <v>0</v>
      </c>
      <c r="F1242" s="164">
        <v>2405</v>
      </c>
    </row>
    <row r="1243" spans="1:6" ht="15.75">
      <c r="A1243" t="str">
        <f t="shared" si="19"/>
        <v>.140280300</v>
      </c>
      <c r="B1243">
        <v>140280300</v>
      </c>
      <c r="C1243" t="s">
        <v>2236</v>
      </c>
      <c r="D1243" s="164">
        <v>366600</v>
      </c>
      <c r="E1243" s="164">
        <v>0</v>
      </c>
      <c r="F1243" s="164">
        <v>3666</v>
      </c>
    </row>
    <row r="1244" spans="1:6" ht="15.75">
      <c r="A1244" t="str">
        <f t="shared" si="19"/>
        <v>.140280400</v>
      </c>
      <c r="B1244">
        <v>140280400</v>
      </c>
      <c r="C1244" t="s">
        <v>2236</v>
      </c>
      <c r="D1244" s="164">
        <v>769900</v>
      </c>
      <c r="E1244" s="164">
        <v>0</v>
      </c>
      <c r="F1244" s="164">
        <v>7699</v>
      </c>
    </row>
    <row r="1245" spans="1:6" ht="15.75">
      <c r="A1245" t="str">
        <f t="shared" si="19"/>
        <v>.140280500</v>
      </c>
      <c r="B1245">
        <v>140280500</v>
      </c>
      <c r="C1245" t="s">
        <v>1992</v>
      </c>
      <c r="D1245" s="164">
        <v>1486900</v>
      </c>
      <c r="E1245" s="164">
        <v>0</v>
      </c>
      <c r="F1245" s="164">
        <v>14869</v>
      </c>
    </row>
    <row r="1246" spans="1:6" ht="15.75">
      <c r="A1246" t="str">
        <f t="shared" si="19"/>
        <v>.140280600</v>
      </c>
      <c r="B1246">
        <v>140280600</v>
      </c>
      <c r="C1246" t="s">
        <v>2236</v>
      </c>
      <c r="D1246" s="164">
        <v>464700</v>
      </c>
      <c r="E1246" s="164">
        <v>0</v>
      </c>
      <c r="F1246" s="164">
        <v>4647</v>
      </c>
    </row>
    <row r="1247" spans="1:6" ht="15.75">
      <c r="A1247" t="str">
        <f t="shared" si="19"/>
        <v>.140280700</v>
      </c>
      <c r="B1247">
        <v>140280700</v>
      </c>
      <c r="C1247" t="s">
        <v>2237</v>
      </c>
      <c r="D1247" s="164">
        <v>730500</v>
      </c>
      <c r="E1247" s="164">
        <v>0</v>
      </c>
      <c r="F1247" s="164">
        <v>7305</v>
      </c>
    </row>
    <row r="1248" spans="1:6" ht="15.75">
      <c r="A1248" t="str">
        <f t="shared" si="19"/>
        <v>.140290100</v>
      </c>
      <c r="B1248">
        <v>140290100</v>
      </c>
      <c r="C1248" t="s">
        <v>3577</v>
      </c>
      <c r="D1248" s="164">
        <v>1074700</v>
      </c>
      <c r="E1248" s="164">
        <v>0</v>
      </c>
      <c r="F1248" s="164">
        <v>7987</v>
      </c>
    </row>
    <row r="1249" spans="1:6" ht="15.75">
      <c r="A1249" t="str">
        <f t="shared" si="19"/>
        <v>.140290200</v>
      </c>
      <c r="B1249">
        <v>140290200</v>
      </c>
      <c r="C1249" t="s">
        <v>2239</v>
      </c>
      <c r="D1249" s="164">
        <v>83400</v>
      </c>
      <c r="E1249" s="164">
        <v>83400</v>
      </c>
      <c r="F1249" s="164">
        <v>537</v>
      </c>
    </row>
    <row r="1250" spans="1:6" ht="15.75">
      <c r="A1250" t="str">
        <f t="shared" si="19"/>
        <v>.140290300</v>
      </c>
      <c r="B1250">
        <v>140290300</v>
      </c>
      <c r="C1250" t="s">
        <v>2241</v>
      </c>
      <c r="D1250" s="164">
        <v>1069800</v>
      </c>
      <c r="E1250" s="164">
        <v>0</v>
      </c>
      <c r="F1250" s="164">
        <v>10698</v>
      </c>
    </row>
    <row r="1251" spans="1:6" ht="15.75">
      <c r="A1251" t="str">
        <f t="shared" si="19"/>
        <v>.140290400</v>
      </c>
      <c r="B1251">
        <v>140290400</v>
      </c>
      <c r="C1251" t="s">
        <v>2183</v>
      </c>
      <c r="D1251" s="164">
        <v>130300</v>
      </c>
      <c r="E1251" s="164">
        <v>130300</v>
      </c>
      <c r="F1251" s="164">
        <v>1048</v>
      </c>
    </row>
    <row r="1252" spans="1:6" ht="15.75">
      <c r="A1252" t="str">
        <f t="shared" si="19"/>
        <v>.140290500</v>
      </c>
      <c r="B1252">
        <v>140290500</v>
      </c>
      <c r="C1252" t="s">
        <v>2244</v>
      </c>
      <c r="D1252" s="164">
        <v>1106100</v>
      </c>
      <c r="E1252" s="164">
        <v>0</v>
      </c>
      <c r="F1252" s="164">
        <v>11061</v>
      </c>
    </row>
    <row r="1253" spans="1:6" ht="15.75">
      <c r="A1253" t="str">
        <f t="shared" si="19"/>
        <v>.140290550</v>
      </c>
      <c r="B1253">
        <v>140290550</v>
      </c>
      <c r="C1253" t="s">
        <v>2246</v>
      </c>
      <c r="D1253" s="164">
        <v>89800</v>
      </c>
      <c r="E1253" s="164">
        <v>89800</v>
      </c>
      <c r="F1253" s="164">
        <v>606</v>
      </c>
    </row>
    <row r="1254" spans="1:6" ht="15.75">
      <c r="A1254" t="str">
        <f t="shared" si="19"/>
        <v>.140290600</v>
      </c>
      <c r="B1254">
        <v>140290600</v>
      </c>
      <c r="C1254" t="s">
        <v>2248</v>
      </c>
      <c r="D1254" s="164">
        <v>654200</v>
      </c>
      <c r="E1254" s="164">
        <v>0</v>
      </c>
      <c r="F1254" s="164">
        <v>3271</v>
      </c>
    </row>
    <row r="1255" spans="1:6" ht="15.75">
      <c r="A1255" t="str">
        <f t="shared" si="19"/>
        <v>.140290650</v>
      </c>
      <c r="B1255">
        <v>140290650</v>
      </c>
      <c r="C1255" t="s">
        <v>2250</v>
      </c>
      <c r="D1255" s="164">
        <v>86400</v>
      </c>
      <c r="E1255" s="164">
        <v>86400</v>
      </c>
      <c r="F1255" s="164">
        <v>569</v>
      </c>
    </row>
    <row r="1256" spans="1:6" ht="15.75">
      <c r="A1256" t="str">
        <f t="shared" si="19"/>
        <v>.140290700</v>
      </c>
      <c r="B1256">
        <v>140290700</v>
      </c>
      <c r="C1256" t="s">
        <v>2248</v>
      </c>
      <c r="D1256" s="164">
        <v>390500</v>
      </c>
      <c r="E1256" s="164">
        <v>0</v>
      </c>
      <c r="F1256" s="164">
        <v>1953</v>
      </c>
    </row>
    <row r="1257" spans="1:6" ht="15.75">
      <c r="A1257" t="str">
        <f t="shared" si="19"/>
        <v>.140290800</v>
      </c>
      <c r="B1257">
        <v>140290800</v>
      </c>
      <c r="C1257" t="s">
        <v>2158</v>
      </c>
      <c r="D1257" s="164">
        <v>740300</v>
      </c>
      <c r="E1257" s="164">
        <v>0</v>
      </c>
      <c r="F1257" s="164">
        <v>7403</v>
      </c>
    </row>
    <row r="1258" spans="1:6" ht="15.75">
      <c r="A1258" t="str">
        <f t="shared" si="19"/>
        <v>.140290900</v>
      </c>
      <c r="B1258">
        <v>140290900</v>
      </c>
      <c r="C1258" t="s">
        <v>2252</v>
      </c>
      <c r="D1258" s="164">
        <v>574700</v>
      </c>
      <c r="E1258" s="164">
        <v>0</v>
      </c>
      <c r="F1258" s="164">
        <v>5747</v>
      </c>
    </row>
    <row r="1259" spans="1:6" ht="15.75">
      <c r="A1259" t="str">
        <f t="shared" si="19"/>
        <v>.140300100</v>
      </c>
      <c r="B1259">
        <v>140300100</v>
      </c>
      <c r="C1259" t="s">
        <v>3605</v>
      </c>
      <c r="D1259" s="164">
        <v>753600</v>
      </c>
      <c r="E1259" s="164">
        <v>0</v>
      </c>
      <c r="F1259" s="164">
        <v>7536</v>
      </c>
    </row>
    <row r="1260" spans="1:6" ht="15.75">
      <c r="A1260" t="str">
        <f t="shared" si="19"/>
        <v>.140300200</v>
      </c>
      <c r="B1260">
        <v>140300200</v>
      </c>
      <c r="C1260" t="s">
        <v>1569</v>
      </c>
      <c r="D1260" s="164">
        <v>1490100</v>
      </c>
      <c r="E1260" s="164">
        <v>0</v>
      </c>
      <c r="F1260" s="164">
        <v>8766</v>
      </c>
    </row>
    <row r="1261" spans="1:6" ht="15.75">
      <c r="A1261" t="str">
        <f t="shared" si="19"/>
        <v>.140300250</v>
      </c>
      <c r="B1261">
        <v>140300250</v>
      </c>
      <c r="C1261" t="s">
        <v>1569</v>
      </c>
      <c r="D1261" s="164">
        <v>153800</v>
      </c>
      <c r="E1261" s="164">
        <v>70100</v>
      </c>
      <c r="F1261" s="164">
        <v>840</v>
      </c>
    </row>
    <row r="1262" spans="1:6" ht="15.75">
      <c r="A1262" t="str">
        <f t="shared" si="19"/>
        <v>.140300300</v>
      </c>
      <c r="B1262">
        <v>140300300</v>
      </c>
      <c r="C1262" t="s">
        <v>2255</v>
      </c>
      <c r="D1262" s="164">
        <v>629400</v>
      </c>
      <c r="E1262" s="164">
        <v>0</v>
      </c>
      <c r="F1262" s="164">
        <v>6294</v>
      </c>
    </row>
    <row r="1263" spans="1:6" ht="15.75">
      <c r="A1263" t="str">
        <f t="shared" si="19"/>
        <v>.140300350</v>
      </c>
      <c r="B1263">
        <v>140300350</v>
      </c>
      <c r="C1263" t="s">
        <v>2255</v>
      </c>
      <c r="D1263" s="164">
        <v>374800</v>
      </c>
      <c r="E1263" s="164">
        <v>0</v>
      </c>
      <c r="F1263" s="164">
        <v>3748</v>
      </c>
    </row>
    <row r="1264" spans="1:6" ht="15.75">
      <c r="A1264" t="str">
        <f t="shared" si="19"/>
        <v>.140300400</v>
      </c>
      <c r="B1264">
        <v>140300400</v>
      </c>
      <c r="C1264" t="s">
        <v>1586</v>
      </c>
      <c r="D1264" s="164">
        <v>740800</v>
      </c>
      <c r="E1264" s="164">
        <v>37700</v>
      </c>
      <c r="F1264" s="164">
        <v>3742</v>
      </c>
    </row>
    <row r="1265" spans="1:6" ht="15.75">
      <c r="A1265" t="str">
        <f t="shared" si="19"/>
        <v>.140300500</v>
      </c>
      <c r="B1265">
        <v>140300500</v>
      </c>
      <c r="C1265" t="s">
        <v>2257</v>
      </c>
      <c r="D1265" s="164">
        <v>687400</v>
      </c>
      <c r="E1265" s="164">
        <v>0</v>
      </c>
      <c r="F1265" s="164">
        <v>6874</v>
      </c>
    </row>
    <row r="1266" spans="1:6" ht="15.75">
      <c r="A1266" t="str">
        <f t="shared" si="19"/>
        <v>.140300550</v>
      </c>
      <c r="B1266">
        <v>140300550</v>
      </c>
      <c r="C1266" t="s">
        <v>3241</v>
      </c>
      <c r="D1266" s="164">
        <v>110700</v>
      </c>
      <c r="E1266" s="164">
        <v>110700</v>
      </c>
      <c r="F1266" s="164">
        <v>834</v>
      </c>
    </row>
    <row r="1267" spans="1:6" ht="15.75">
      <c r="A1267" t="str">
        <f t="shared" si="19"/>
        <v>.140300600</v>
      </c>
      <c r="B1267">
        <v>140300600</v>
      </c>
      <c r="C1267" t="s">
        <v>3605</v>
      </c>
      <c r="D1267" s="164">
        <v>766200</v>
      </c>
      <c r="E1267" s="164">
        <v>0</v>
      </c>
      <c r="F1267" s="164">
        <v>7662</v>
      </c>
    </row>
    <row r="1268" spans="1:6" ht="15.75">
      <c r="A1268" t="str">
        <f t="shared" si="19"/>
        <v>.140300700</v>
      </c>
      <c r="B1268">
        <v>140300700</v>
      </c>
      <c r="C1268" t="s">
        <v>2259</v>
      </c>
      <c r="D1268" s="164">
        <v>541500</v>
      </c>
      <c r="E1268" s="164">
        <v>73700</v>
      </c>
      <c r="F1268" s="164">
        <v>2781</v>
      </c>
    </row>
    <row r="1269" spans="1:6" ht="15.75">
      <c r="A1269" t="str">
        <f t="shared" si="19"/>
        <v>.140310100</v>
      </c>
      <c r="B1269">
        <v>140310100</v>
      </c>
      <c r="C1269" t="s">
        <v>1977</v>
      </c>
      <c r="D1269" s="164">
        <v>729400</v>
      </c>
      <c r="E1269" s="164">
        <v>0</v>
      </c>
      <c r="F1269" s="164">
        <v>3647</v>
      </c>
    </row>
    <row r="1270" spans="1:6" ht="15.75">
      <c r="A1270" t="str">
        <f t="shared" si="19"/>
        <v>.140310150</v>
      </c>
      <c r="B1270">
        <v>140310150</v>
      </c>
      <c r="C1270" t="s">
        <v>2035</v>
      </c>
      <c r="D1270" s="164">
        <v>125100</v>
      </c>
      <c r="E1270" s="164">
        <v>90200</v>
      </c>
      <c r="F1270" s="164">
        <v>786</v>
      </c>
    </row>
    <row r="1271" spans="1:6" ht="15.75">
      <c r="A1271" t="str">
        <f t="shared" si="19"/>
        <v>.140310200</v>
      </c>
      <c r="B1271">
        <v>140310200</v>
      </c>
      <c r="C1271" t="s">
        <v>2261</v>
      </c>
      <c r="D1271" s="164">
        <v>1000200</v>
      </c>
      <c r="E1271" s="164">
        <v>0</v>
      </c>
      <c r="F1271" s="164">
        <v>10002</v>
      </c>
    </row>
    <row r="1272" spans="1:6" ht="15.75">
      <c r="A1272" t="str">
        <f t="shared" si="19"/>
        <v>.140310400</v>
      </c>
      <c r="B1272">
        <v>140310400</v>
      </c>
      <c r="C1272" t="s">
        <v>2263</v>
      </c>
      <c r="D1272" s="164">
        <v>766800</v>
      </c>
      <c r="E1272" s="164">
        <v>0</v>
      </c>
      <c r="F1272" s="164">
        <v>7668</v>
      </c>
    </row>
    <row r="1273" spans="1:6" ht="15.75">
      <c r="A1273" t="str">
        <f t="shared" si="19"/>
        <v>.140310500</v>
      </c>
      <c r="B1273">
        <v>140310500</v>
      </c>
      <c r="C1273" t="s">
        <v>2265</v>
      </c>
      <c r="D1273" s="164">
        <v>123600</v>
      </c>
      <c r="E1273" s="164">
        <v>0</v>
      </c>
      <c r="F1273" s="164">
        <v>1236</v>
      </c>
    </row>
    <row r="1274" spans="1:6" ht="15.75">
      <c r="A1274" t="str">
        <f t="shared" si="19"/>
        <v>.140310600</v>
      </c>
      <c r="B1274">
        <v>140310600</v>
      </c>
      <c r="C1274" t="s">
        <v>2265</v>
      </c>
      <c r="D1274" s="164">
        <v>338900</v>
      </c>
      <c r="E1274" s="164">
        <v>0</v>
      </c>
      <c r="F1274" s="164">
        <v>3389</v>
      </c>
    </row>
    <row r="1275" spans="1:6" ht="15.75">
      <c r="A1275" t="str">
        <f t="shared" si="19"/>
        <v>.140310650</v>
      </c>
      <c r="B1275">
        <v>140310650</v>
      </c>
      <c r="C1275" t="s">
        <v>2267</v>
      </c>
      <c r="D1275" s="164">
        <v>6500</v>
      </c>
      <c r="E1275" s="164">
        <v>0</v>
      </c>
      <c r="F1275" s="164">
        <v>0</v>
      </c>
    </row>
    <row r="1276" spans="1:6" ht="15.75">
      <c r="A1276" t="str">
        <f t="shared" si="19"/>
        <v>.140310680</v>
      </c>
      <c r="B1276">
        <v>140310680</v>
      </c>
      <c r="C1276" t="s">
        <v>2269</v>
      </c>
      <c r="D1276" s="164">
        <v>64000</v>
      </c>
      <c r="E1276" s="164">
        <v>64000</v>
      </c>
      <c r="F1276" s="164">
        <v>384</v>
      </c>
    </row>
    <row r="1277" spans="1:6" ht="15.75">
      <c r="A1277" t="str">
        <f t="shared" si="19"/>
        <v>.140310700</v>
      </c>
      <c r="B1277">
        <v>140310700</v>
      </c>
      <c r="C1277" t="s">
        <v>3651</v>
      </c>
      <c r="D1277" s="164">
        <v>784800</v>
      </c>
      <c r="E1277" s="164">
        <v>0</v>
      </c>
      <c r="F1277" s="164">
        <v>3914</v>
      </c>
    </row>
    <row r="1278" spans="1:6" ht="15.75">
      <c r="A1278" t="str">
        <f t="shared" si="19"/>
        <v>.140310800</v>
      </c>
      <c r="B1278">
        <v>140310800</v>
      </c>
      <c r="C1278" t="s">
        <v>1979</v>
      </c>
      <c r="D1278" s="164">
        <v>722700</v>
      </c>
      <c r="E1278" s="164">
        <v>0</v>
      </c>
      <c r="F1278" s="164">
        <v>3614</v>
      </c>
    </row>
    <row r="1279" spans="1:6" ht="15.75">
      <c r="A1279" t="str">
        <f t="shared" si="19"/>
        <v>.140310825</v>
      </c>
      <c r="B1279">
        <v>140310825</v>
      </c>
      <c r="C1279" t="s">
        <v>2271</v>
      </c>
      <c r="D1279" s="164">
        <v>43800</v>
      </c>
      <c r="E1279" s="164">
        <v>43800</v>
      </c>
      <c r="F1279" s="164">
        <v>263</v>
      </c>
    </row>
    <row r="1280" spans="1:6" ht="15.75">
      <c r="A1280" t="str">
        <f t="shared" si="19"/>
        <v>.140310850</v>
      </c>
      <c r="B1280">
        <v>140310850</v>
      </c>
      <c r="C1280" t="s">
        <v>2273</v>
      </c>
      <c r="D1280" s="164">
        <v>345700</v>
      </c>
      <c r="E1280" s="164">
        <v>0</v>
      </c>
      <c r="F1280" s="164">
        <v>1729</v>
      </c>
    </row>
    <row r="1281" spans="1:6" ht="15.75">
      <c r="A1281" t="str">
        <f t="shared" si="19"/>
        <v>.140310875</v>
      </c>
      <c r="B1281">
        <v>140310875</v>
      </c>
      <c r="C1281" t="s">
        <v>2275</v>
      </c>
      <c r="D1281" s="164">
        <v>393100</v>
      </c>
      <c r="E1281" s="164">
        <v>0</v>
      </c>
      <c r="F1281" s="164">
        <v>3931</v>
      </c>
    </row>
    <row r="1282" spans="1:6" ht="15.75">
      <c r="A1282" t="str">
        <f t="shared" si="19"/>
        <v>.140310900</v>
      </c>
      <c r="B1282">
        <v>140310900</v>
      </c>
      <c r="C1282" t="s">
        <v>2277</v>
      </c>
      <c r="D1282" s="164">
        <v>704400</v>
      </c>
      <c r="E1282" s="164">
        <v>0</v>
      </c>
      <c r="F1282" s="164">
        <v>5116</v>
      </c>
    </row>
    <row r="1283" spans="1:6" ht="15.75">
      <c r="A1283" t="str">
        <f t="shared" si="19"/>
        <v>.140311000</v>
      </c>
      <c r="B1283">
        <v>140311000</v>
      </c>
      <c r="C1283" t="s">
        <v>2279</v>
      </c>
      <c r="D1283" s="164">
        <v>91100</v>
      </c>
      <c r="E1283" s="164">
        <v>0</v>
      </c>
      <c r="F1283" s="164">
        <v>352</v>
      </c>
    </row>
    <row r="1284" spans="1:6" ht="15.75">
      <c r="A1284" t="str">
        <f aca="true" t="shared" si="20" ref="A1284:A1347">CONCATENATE(".",B1284)</f>
        <v>.140320100</v>
      </c>
      <c r="B1284">
        <v>140320100</v>
      </c>
      <c r="C1284" t="s">
        <v>2281</v>
      </c>
      <c r="D1284" s="164">
        <v>1289400</v>
      </c>
      <c r="E1284" s="164">
        <v>0</v>
      </c>
      <c r="F1284" s="164">
        <v>12894</v>
      </c>
    </row>
    <row r="1285" spans="1:6" ht="15.75">
      <c r="A1285" t="str">
        <f t="shared" si="20"/>
        <v>.140320200</v>
      </c>
      <c r="B1285">
        <v>140320200</v>
      </c>
      <c r="C1285" t="s">
        <v>2284</v>
      </c>
      <c r="D1285" s="164">
        <v>83800</v>
      </c>
      <c r="E1285" s="164">
        <v>83800</v>
      </c>
      <c r="F1285" s="164">
        <v>541</v>
      </c>
    </row>
    <row r="1286" spans="1:6" ht="15.75">
      <c r="A1286" t="str">
        <f t="shared" si="20"/>
        <v>.140320300</v>
      </c>
      <c r="B1286">
        <v>140320300</v>
      </c>
      <c r="C1286" t="s">
        <v>2281</v>
      </c>
      <c r="D1286" s="164">
        <v>69200</v>
      </c>
      <c r="E1286" s="164">
        <v>0</v>
      </c>
      <c r="F1286" s="164">
        <v>692</v>
      </c>
    </row>
    <row r="1287" spans="1:6" ht="15.75">
      <c r="A1287" t="str">
        <f t="shared" si="20"/>
        <v>.140320400</v>
      </c>
      <c r="B1287">
        <v>140320400</v>
      </c>
      <c r="C1287" t="s">
        <v>2286</v>
      </c>
      <c r="D1287" s="164">
        <v>1366900</v>
      </c>
      <c r="E1287" s="164">
        <v>0</v>
      </c>
      <c r="F1287" s="164">
        <v>6835</v>
      </c>
    </row>
    <row r="1288" spans="1:6" ht="15.75">
      <c r="A1288" t="str">
        <f t="shared" si="20"/>
        <v>.140320450</v>
      </c>
      <c r="B1288">
        <v>140320450</v>
      </c>
      <c r="C1288" t="s">
        <v>2288</v>
      </c>
      <c r="D1288" s="164">
        <v>119700</v>
      </c>
      <c r="E1288" s="164">
        <v>77900</v>
      </c>
      <c r="F1288" s="164">
        <v>686</v>
      </c>
    </row>
    <row r="1289" spans="1:6" ht="15.75">
      <c r="A1289" t="str">
        <f t="shared" si="20"/>
        <v>.140320500</v>
      </c>
      <c r="B1289">
        <v>140320500</v>
      </c>
      <c r="C1289" t="s">
        <v>3617</v>
      </c>
      <c r="D1289" s="164">
        <v>781100</v>
      </c>
      <c r="E1289" s="164">
        <v>0</v>
      </c>
      <c r="F1289" s="164">
        <v>7811</v>
      </c>
    </row>
    <row r="1290" spans="1:6" ht="15.75">
      <c r="A1290" t="str">
        <f t="shared" si="20"/>
        <v>.140320600</v>
      </c>
      <c r="B1290">
        <v>140320600</v>
      </c>
      <c r="C1290" t="s">
        <v>2158</v>
      </c>
      <c r="D1290" s="164">
        <v>654100</v>
      </c>
      <c r="E1290" s="164">
        <v>0</v>
      </c>
      <c r="F1290" s="164">
        <v>6541</v>
      </c>
    </row>
    <row r="1291" spans="1:6" ht="15.75">
      <c r="A1291" t="str">
        <f t="shared" si="20"/>
        <v>.140320650</v>
      </c>
      <c r="B1291">
        <v>140320650</v>
      </c>
      <c r="C1291" t="s">
        <v>2290</v>
      </c>
      <c r="D1291" s="164">
        <v>121200</v>
      </c>
      <c r="E1291" s="164">
        <v>121200</v>
      </c>
      <c r="F1291" s="164">
        <v>949</v>
      </c>
    </row>
    <row r="1292" spans="1:6" ht="15.75">
      <c r="A1292" t="str">
        <f t="shared" si="20"/>
        <v>.140320700</v>
      </c>
      <c r="B1292">
        <v>140320700</v>
      </c>
      <c r="C1292" t="s">
        <v>3594</v>
      </c>
      <c r="D1292" s="164">
        <v>1421000</v>
      </c>
      <c r="E1292" s="164">
        <v>52500</v>
      </c>
      <c r="F1292" s="164">
        <v>14210</v>
      </c>
    </row>
    <row r="1293" spans="1:6" ht="15.75">
      <c r="A1293" t="str">
        <f t="shared" si="20"/>
        <v>.140330100</v>
      </c>
      <c r="B1293">
        <v>140330100</v>
      </c>
      <c r="C1293" t="s">
        <v>2292</v>
      </c>
      <c r="D1293" s="164">
        <v>827000</v>
      </c>
      <c r="E1293" s="164">
        <v>76600</v>
      </c>
      <c r="F1293" s="164">
        <v>4215</v>
      </c>
    </row>
    <row r="1294" spans="1:6" ht="15.75">
      <c r="A1294" t="str">
        <f t="shared" si="20"/>
        <v>.140330200</v>
      </c>
      <c r="B1294">
        <v>140330200</v>
      </c>
      <c r="C1294" t="s">
        <v>3605</v>
      </c>
      <c r="D1294" s="164">
        <v>997800</v>
      </c>
      <c r="E1294" s="164">
        <v>162500</v>
      </c>
      <c r="F1294" s="164">
        <v>5713</v>
      </c>
    </row>
    <row r="1295" spans="1:6" ht="15.75">
      <c r="A1295" t="str">
        <f t="shared" si="20"/>
        <v>.140330300</v>
      </c>
      <c r="B1295">
        <v>140330300</v>
      </c>
      <c r="C1295" t="s">
        <v>2294</v>
      </c>
      <c r="D1295" s="164">
        <v>1150200</v>
      </c>
      <c r="E1295" s="164">
        <v>0</v>
      </c>
      <c r="F1295" s="164">
        <v>11502</v>
      </c>
    </row>
    <row r="1296" spans="1:6" ht="15.75">
      <c r="A1296" t="str">
        <f t="shared" si="20"/>
        <v>.140330350</v>
      </c>
      <c r="B1296">
        <v>140330350</v>
      </c>
      <c r="C1296" t="s">
        <v>2296</v>
      </c>
      <c r="D1296" s="164">
        <v>366200</v>
      </c>
      <c r="E1296" s="164">
        <v>125200</v>
      </c>
      <c r="F1296" s="164">
        <v>2094</v>
      </c>
    </row>
    <row r="1297" spans="1:6" ht="15.75">
      <c r="A1297" t="str">
        <f t="shared" si="20"/>
        <v>.140330400</v>
      </c>
      <c r="B1297">
        <v>140330400</v>
      </c>
      <c r="C1297" t="s">
        <v>2281</v>
      </c>
      <c r="D1297" s="164">
        <v>1401700</v>
      </c>
      <c r="E1297" s="164">
        <v>0</v>
      </c>
      <c r="F1297" s="164">
        <v>14017</v>
      </c>
    </row>
    <row r="1298" spans="1:6" ht="15.75">
      <c r="A1298" t="str">
        <f t="shared" si="20"/>
        <v>.140330500</v>
      </c>
      <c r="B1298">
        <v>140330500</v>
      </c>
      <c r="C1298" t="s">
        <v>2298</v>
      </c>
      <c r="D1298" s="164">
        <v>107300</v>
      </c>
      <c r="E1298" s="164">
        <v>107300</v>
      </c>
      <c r="F1298" s="164">
        <v>797</v>
      </c>
    </row>
    <row r="1299" spans="1:6" ht="15.75">
      <c r="A1299" t="str">
        <f t="shared" si="20"/>
        <v>.140330600</v>
      </c>
      <c r="B1299">
        <v>140330600</v>
      </c>
      <c r="C1299" t="s">
        <v>2300</v>
      </c>
      <c r="D1299" s="164">
        <v>45900</v>
      </c>
      <c r="E1299" s="164">
        <v>45900</v>
      </c>
      <c r="F1299" s="164">
        <v>275</v>
      </c>
    </row>
    <row r="1300" spans="1:6" ht="15.75">
      <c r="A1300" t="str">
        <f t="shared" si="20"/>
        <v>.140330700</v>
      </c>
      <c r="B1300">
        <v>140330700</v>
      </c>
      <c r="C1300" t="s">
        <v>2303</v>
      </c>
      <c r="D1300" s="164">
        <v>715300</v>
      </c>
      <c r="E1300" s="164">
        <v>0</v>
      </c>
      <c r="F1300" s="164">
        <v>3577</v>
      </c>
    </row>
    <row r="1301" spans="1:6" ht="15.75">
      <c r="A1301" t="str">
        <f t="shared" si="20"/>
        <v>.140330800</v>
      </c>
      <c r="B1301">
        <v>140330800</v>
      </c>
      <c r="C1301" t="s">
        <v>2305</v>
      </c>
      <c r="D1301" s="164">
        <v>828800</v>
      </c>
      <c r="E1301" s="164">
        <v>94000</v>
      </c>
      <c r="F1301" s="164">
        <v>4326</v>
      </c>
    </row>
    <row r="1302" spans="1:6" ht="15.75">
      <c r="A1302" t="str">
        <f t="shared" si="20"/>
        <v>.140340100</v>
      </c>
      <c r="B1302">
        <v>140340100</v>
      </c>
      <c r="C1302" t="s">
        <v>2307</v>
      </c>
      <c r="D1302" s="164">
        <v>369000</v>
      </c>
      <c r="E1302" s="164">
        <v>0</v>
      </c>
      <c r="F1302" s="164">
        <v>2768</v>
      </c>
    </row>
    <row r="1303" spans="1:6" ht="15.75">
      <c r="A1303" t="str">
        <f t="shared" si="20"/>
        <v>.140340125</v>
      </c>
      <c r="B1303">
        <v>140340125</v>
      </c>
      <c r="C1303" t="s">
        <v>2296</v>
      </c>
      <c r="D1303" s="164">
        <v>349800</v>
      </c>
      <c r="E1303" s="164">
        <v>0</v>
      </c>
      <c r="F1303" s="164">
        <v>1749</v>
      </c>
    </row>
    <row r="1304" spans="1:6" ht="15.75">
      <c r="A1304" t="str">
        <f t="shared" si="20"/>
        <v>.140340150</v>
      </c>
      <c r="B1304">
        <v>140340150</v>
      </c>
      <c r="C1304" t="s">
        <v>2309</v>
      </c>
      <c r="D1304" s="164">
        <v>708100</v>
      </c>
      <c r="E1304" s="164">
        <v>0</v>
      </c>
      <c r="F1304" s="164">
        <v>7081</v>
      </c>
    </row>
    <row r="1305" spans="1:6" ht="15.75">
      <c r="A1305" t="str">
        <f t="shared" si="20"/>
        <v>.140340175</v>
      </c>
      <c r="B1305">
        <v>140340175</v>
      </c>
      <c r="C1305" t="s">
        <v>2311</v>
      </c>
      <c r="D1305" s="164">
        <v>263400</v>
      </c>
      <c r="E1305" s="164">
        <v>0</v>
      </c>
      <c r="F1305" s="164">
        <v>1763</v>
      </c>
    </row>
    <row r="1306" spans="1:6" ht="15.75">
      <c r="A1306" t="str">
        <f t="shared" si="20"/>
        <v>.140340200</v>
      </c>
      <c r="B1306">
        <v>140340200</v>
      </c>
      <c r="C1306" t="s">
        <v>2313</v>
      </c>
      <c r="D1306" s="164">
        <v>1388600</v>
      </c>
      <c r="E1306" s="164">
        <v>0</v>
      </c>
      <c r="F1306" s="164">
        <v>13886</v>
      </c>
    </row>
    <row r="1307" spans="1:6" ht="15.75">
      <c r="A1307" t="str">
        <f t="shared" si="20"/>
        <v>.140340250</v>
      </c>
      <c r="B1307">
        <v>140340250</v>
      </c>
      <c r="C1307" t="s">
        <v>2315</v>
      </c>
      <c r="D1307" s="164">
        <v>57800</v>
      </c>
      <c r="E1307" s="164">
        <v>57800</v>
      </c>
      <c r="F1307" s="164">
        <v>347</v>
      </c>
    </row>
    <row r="1308" spans="1:6" ht="15.75">
      <c r="A1308" t="str">
        <f t="shared" si="20"/>
        <v>.140340300</v>
      </c>
      <c r="B1308">
        <v>140340300</v>
      </c>
      <c r="C1308" t="s">
        <v>2317</v>
      </c>
      <c r="D1308" s="164">
        <v>1430400</v>
      </c>
      <c r="E1308" s="164">
        <v>0</v>
      </c>
      <c r="F1308" s="164">
        <v>12101</v>
      </c>
    </row>
    <row r="1309" spans="1:6" ht="15.75">
      <c r="A1309" t="str">
        <f t="shared" si="20"/>
        <v>.140340400</v>
      </c>
      <c r="B1309">
        <v>140340400</v>
      </c>
      <c r="C1309" t="s">
        <v>2210</v>
      </c>
      <c r="D1309" s="164">
        <v>1343700</v>
      </c>
      <c r="E1309" s="164">
        <v>59800</v>
      </c>
      <c r="F1309" s="164">
        <v>6779</v>
      </c>
    </row>
    <row r="1310" spans="1:6" ht="15.75">
      <c r="A1310" t="str">
        <f t="shared" si="20"/>
        <v>.140350100</v>
      </c>
      <c r="B1310">
        <v>140350100</v>
      </c>
      <c r="C1310" t="s">
        <v>3495</v>
      </c>
      <c r="D1310" s="164">
        <v>1068600</v>
      </c>
      <c r="E1310" s="164">
        <v>0</v>
      </c>
      <c r="F1310" s="164">
        <v>10686</v>
      </c>
    </row>
    <row r="1311" spans="1:6" ht="15.75">
      <c r="A1311" t="str">
        <f t="shared" si="20"/>
        <v>.140350200</v>
      </c>
      <c r="B1311">
        <v>140350200</v>
      </c>
      <c r="C1311" t="s">
        <v>2319</v>
      </c>
      <c r="D1311" s="164">
        <v>2227400</v>
      </c>
      <c r="E1311" s="164">
        <v>0</v>
      </c>
      <c r="F1311" s="164">
        <v>22274</v>
      </c>
    </row>
    <row r="1312" spans="1:6" ht="15.75">
      <c r="A1312" t="str">
        <f t="shared" si="20"/>
        <v>.140350300</v>
      </c>
      <c r="B1312">
        <v>140350300</v>
      </c>
      <c r="C1312" t="s">
        <v>3897</v>
      </c>
      <c r="D1312" s="164">
        <v>755000</v>
      </c>
      <c r="E1312" s="164">
        <v>0</v>
      </c>
      <c r="F1312" s="164">
        <v>7550</v>
      </c>
    </row>
    <row r="1313" spans="1:6" ht="15.75">
      <c r="A1313" t="str">
        <f t="shared" si="20"/>
        <v>.140350320</v>
      </c>
      <c r="B1313">
        <v>140350320</v>
      </c>
      <c r="C1313" t="s">
        <v>2321</v>
      </c>
      <c r="D1313" s="164">
        <v>366700</v>
      </c>
      <c r="E1313" s="164">
        <v>0</v>
      </c>
      <c r="F1313" s="164">
        <v>3667</v>
      </c>
    </row>
    <row r="1314" spans="1:6" ht="15.75">
      <c r="A1314" t="str">
        <f t="shared" si="20"/>
        <v>.140350325</v>
      </c>
      <c r="B1314">
        <v>140350325</v>
      </c>
      <c r="C1314" t="s">
        <v>2321</v>
      </c>
      <c r="D1314" s="164">
        <v>311700</v>
      </c>
      <c r="E1314" s="164">
        <v>0</v>
      </c>
      <c r="F1314" s="164">
        <v>3117</v>
      </c>
    </row>
    <row r="1315" spans="1:6" ht="15.75">
      <c r="A1315" t="str">
        <f t="shared" si="20"/>
        <v>.140350327</v>
      </c>
      <c r="B1315">
        <v>140350327</v>
      </c>
      <c r="C1315" t="s">
        <v>2323</v>
      </c>
      <c r="D1315" s="164">
        <v>85900</v>
      </c>
      <c r="E1315" s="164">
        <v>85900</v>
      </c>
      <c r="F1315" s="164">
        <v>564</v>
      </c>
    </row>
    <row r="1316" spans="1:6" ht="15.75">
      <c r="A1316" t="str">
        <f t="shared" si="20"/>
        <v>.140350350</v>
      </c>
      <c r="B1316">
        <v>140350350</v>
      </c>
      <c r="C1316" t="s">
        <v>2325</v>
      </c>
      <c r="D1316" s="164">
        <v>1332800</v>
      </c>
      <c r="E1316" s="164">
        <v>0</v>
      </c>
      <c r="F1316" s="164">
        <v>6664</v>
      </c>
    </row>
    <row r="1317" spans="1:6" ht="15.75">
      <c r="A1317" t="str">
        <f t="shared" si="20"/>
        <v>.140350400</v>
      </c>
      <c r="B1317">
        <v>140350400</v>
      </c>
      <c r="C1317" t="s">
        <v>2327</v>
      </c>
      <c r="D1317" s="164">
        <v>1146000</v>
      </c>
      <c r="E1317" s="164">
        <v>0</v>
      </c>
      <c r="F1317" s="164">
        <v>11460</v>
      </c>
    </row>
    <row r="1318" spans="1:6" ht="15.75">
      <c r="A1318" t="str">
        <f t="shared" si="20"/>
        <v>.140360100</v>
      </c>
      <c r="B1318">
        <v>140360100</v>
      </c>
      <c r="C1318" t="s">
        <v>2197</v>
      </c>
      <c r="D1318" s="164">
        <v>1278500</v>
      </c>
      <c r="E1318" s="164">
        <v>0</v>
      </c>
      <c r="F1318" s="164">
        <v>6393</v>
      </c>
    </row>
    <row r="1319" spans="1:6" ht="15.75">
      <c r="A1319" t="str">
        <f t="shared" si="20"/>
        <v>.140360200</v>
      </c>
      <c r="B1319">
        <v>140360200</v>
      </c>
      <c r="C1319" t="s">
        <v>3506</v>
      </c>
      <c r="D1319" s="164">
        <v>1091600</v>
      </c>
      <c r="E1319" s="164">
        <v>0</v>
      </c>
      <c r="F1319" s="164">
        <v>10916</v>
      </c>
    </row>
    <row r="1320" spans="1:6" ht="15.75">
      <c r="A1320" t="str">
        <f t="shared" si="20"/>
        <v>.140360300</v>
      </c>
      <c r="B1320">
        <v>140360300</v>
      </c>
      <c r="C1320" t="s">
        <v>3506</v>
      </c>
      <c r="D1320" s="164">
        <v>552000</v>
      </c>
      <c r="E1320" s="164">
        <v>155900</v>
      </c>
      <c r="F1320" s="164">
        <v>3308</v>
      </c>
    </row>
    <row r="1321" spans="1:6" ht="15.75">
      <c r="A1321" t="str">
        <f t="shared" si="20"/>
        <v>.140360400</v>
      </c>
      <c r="B1321">
        <v>140360400</v>
      </c>
      <c r="C1321" t="s">
        <v>2330</v>
      </c>
      <c r="D1321" s="164">
        <v>1455300</v>
      </c>
      <c r="E1321" s="164">
        <v>102800</v>
      </c>
      <c r="F1321" s="164">
        <v>7511</v>
      </c>
    </row>
    <row r="1322" spans="1:6" ht="15.75">
      <c r="A1322" t="str">
        <f t="shared" si="20"/>
        <v>.142500010</v>
      </c>
      <c r="B1322">
        <v>142500010</v>
      </c>
      <c r="C1322" t="s">
        <v>1998</v>
      </c>
      <c r="D1322" s="164">
        <v>200</v>
      </c>
      <c r="E1322" s="164">
        <v>200</v>
      </c>
      <c r="F1322" s="164">
        <v>3</v>
      </c>
    </row>
    <row r="1323" spans="1:6" ht="15.75">
      <c r="A1323" t="str">
        <f t="shared" si="20"/>
        <v>.142500020</v>
      </c>
      <c r="B1323">
        <v>142500020</v>
      </c>
      <c r="C1323" t="s">
        <v>1998</v>
      </c>
      <c r="D1323" s="164">
        <v>1400</v>
      </c>
      <c r="E1323" s="164">
        <v>1400</v>
      </c>
      <c r="F1323" s="164">
        <v>18</v>
      </c>
    </row>
    <row r="1324" spans="1:6" ht="15.75">
      <c r="A1324" t="str">
        <f t="shared" si="20"/>
        <v>.142500030</v>
      </c>
      <c r="B1324">
        <v>142500030</v>
      </c>
      <c r="C1324" t="s">
        <v>1998</v>
      </c>
      <c r="D1324" s="164">
        <v>600</v>
      </c>
      <c r="E1324" s="164">
        <v>600</v>
      </c>
      <c r="F1324" s="164">
        <v>8</v>
      </c>
    </row>
    <row r="1325" spans="1:6" ht="15.75">
      <c r="A1325" t="str">
        <f t="shared" si="20"/>
        <v>.142500040</v>
      </c>
      <c r="B1325">
        <v>142500040</v>
      </c>
      <c r="C1325" t="s">
        <v>1998</v>
      </c>
      <c r="D1325" s="164">
        <v>200</v>
      </c>
      <c r="E1325" s="164">
        <v>200</v>
      </c>
      <c r="F1325" s="164">
        <v>3</v>
      </c>
    </row>
    <row r="1326" spans="1:6" ht="15.75">
      <c r="A1326" t="str">
        <f t="shared" si="20"/>
        <v>.142500050</v>
      </c>
      <c r="B1326">
        <v>142500050</v>
      </c>
      <c r="C1326" t="s">
        <v>1998</v>
      </c>
      <c r="D1326" s="164">
        <v>1200</v>
      </c>
      <c r="E1326" s="164">
        <v>1200</v>
      </c>
      <c r="F1326" s="164">
        <v>15</v>
      </c>
    </row>
    <row r="1327" spans="1:6" ht="15.75">
      <c r="A1327" t="str">
        <f t="shared" si="20"/>
        <v>.142500060</v>
      </c>
      <c r="B1327">
        <v>142500060</v>
      </c>
      <c r="C1327" t="s">
        <v>1998</v>
      </c>
      <c r="D1327" s="164">
        <v>800</v>
      </c>
      <c r="E1327" s="164">
        <v>800</v>
      </c>
      <c r="F1327" s="164">
        <v>10</v>
      </c>
    </row>
    <row r="1328" spans="1:6" ht="15.75">
      <c r="A1328" t="str">
        <f t="shared" si="20"/>
        <v>.142500070</v>
      </c>
      <c r="B1328">
        <v>142500070</v>
      </c>
      <c r="C1328" t="s">
        <v>1998</v>
      </c>
      <c r="D1328" s="164">
        <v>400</v>
      </c>
      <c r="E1328" s="164">
        <v>400</v>
      </c>
      <c r="F1328" s="164">
        <v>5</v>
      </c>
    </row>
    <row r="1329" spans="1:6" ht="15.75">
      <c r="A1329" t="str">
        <f t="shared" si="20"/>
        <v>.142500080</v>
      </c>
      <c r="B1329">
        <v>142500080</v>
      </c>
      <c r="C1329" t="s">
        <v>1998</v>
      </c>
      <c r="D1329" s="164">
        <v>800</v>
      </c>
      <c r="E1329" s="164">
        <v>800</v>
      </c>
      <c r="F1329" s="164">
        <v>8</v>
      </c>
    </row>
    <row r="1330" spans="1:6" ht="15.75">
      <c r="A1330" t="str">
        <f t="shared" si="20"/>
        <v>.142500090</v>
      </c>
      <c r="B1330">
        <v>142500090</v>
      </c>
      <c r="C1330" t="s">
        <v>2332</v>
      </c>
      <c r="D1330" s="164">
        <v>16500</v>
      </c>
      <c r="E1330" s="164">
        <v>16500</v>
      </c>
      <c r="F1330" s="164">
        <v>99</v>
      </c>
    </row>
    <row r="1331" spans="1:6" ht="15.75">
      <c r="A1331" t="str">
        <f t="shared" si="20"/>
        <v>.142500100</v>
      </c>
      <c r="B1331">
        <v>142500100</v>
      </c>
      <c r="C1331" t="s">
        <v>2334</v>
      </c>
      <c r="D1331" s="164">
        <v>62000</v>
      </c>
      <c r="E1331" s="164">
        <v>62000</v>
      </c>
      <c r="F1331" s="164">
        <v>372</v>
      </c>
    </row>
    <row r="1332" spans="1:6" ht="15.75">
      <c r="A1332" t="str">
        <f t="shared" si="20"/>
        <v>.142500110</v>
      </c>
      <c r="B1332">
        <v>142500110</v>
      </c>
      <c r="C1332" t="s">
        <v>1998</v>
      </c>
      <c r="D1332" s="164">
        <v>10900</v>
      </c>
      <c r="E1332" s="164">
        <v>10900</v>
      </c>
      <c r="F1332" s="164">
        <v>109</v>
      </c>
    </row>
    <row r="1333" spans="1:6" ht="15.75">
      <c r="A1333" t="str">
        <f t="shared" si="20"/>
        <v>.142500120</v>
      </c>
      <c r="B1333">
        <v>142500120</v>
      </c>
      <c r="C1333" t="s">
        <v>2336</v>
      </c>
      <c r="D1333" s="164">
        <v>20700</v>
      </c>
      <c r="E1333" s="164">
        <v>20700</v>
      </c>
      <c r="F1333" s="164">
        <v>124</v>
      </c>
    </row>
    <row r="1334" spans="1:6" ht="15.75">
      <c r="A1334" t="str">
        <f t="shared" si="20"/>
        <v>.142500130</v>
      </c>
      <c r="B1334">
        <v>142500130</v>
      </c>
      <c r="C1334" t="s">
        <v>2338</v>
      </c>
      <c r="D1334" s="164">
        <v>17000</v>
      </c>
      <c r="E1334" s="164">
        <v>17000</v>
      </c>
      <c r="F1334" s="164">
        <v>170</v>
      </c>
    </row>
    <row r="1335" spans="1:6" ht="15.75">
      <c r="A1335" t="str">
        <f t="shared" si="20"/>
        <v>.142500140</v>
      </c>
      <c r="B1335">
        <v>142500140</v>
      </c>
      <c r="C1335" t="s">
        <v>1998</v>
      </c>
      <c r="D1335" s="164">
        <v>5800</v>
      </c>
      <c r="E1335" s="164">
        <v>5800</v>
      </c>
      <c r="F1335" s="164">
        <v>58</v>
      </c>
    </row>
    <row r="1336" spans="1:6" ht="15.75">
      <c r="A1336" t="str">
        <f t="shared" si="20"/>
        <v>.142500150</v>
      </c>
      <c r="B1336">
        <v>142500150</v>
      </c>
      <c r="C1336" t="s">
        <v>1998</v>
      </c>
      <c r="D1336" s="164">
        <v>29800</v>
      </c>
      <c r="E1336" s="164">
        <v>29800</v>
      </c>
      <c r="F1336" s="164">
        <v>179</v>
      </c>
    </row>
    <row r="1337" spans="1:6" ht="15.75">
      <c r="A1337" t="str">
        <f t="shared" si="20"/>
        <v>.142500160</v>
      </c>
      <c r="B1337">
        <v>142500160</v>
      </c>
      <c r="C1337" t="s">
        <v>2340</v>
      </c>
      <c r="D1337" s="164">
        <v>3600</v>
      </c>
      <c r="E1337" s="164">
        <v>3600</v>
      </c>
      <c r="F1337" s="164">
        <v>36</v>
      </c>
    </row>
    <row r="1338" spans="1:6" ht="15.75">
      <c r="A1338" t="str">
        <f t="shared" si="20"/>
        <v>.142500170</v>
      </c>
      <c r="B1338">
        <v>142500170</v>
      </c>
      <c r="C1338" t="s">
        <v>1970</v>
      </c>
      <c r="D1338" s="164">
        <v>600</v>
      </c>
      <c r="E1338" s="164">
        <v>600</v>
      </c>
      <c r="F1338" s="164">
        <v>8</v>
      </c>
    </row>
    <row r="1339" spans="1:6" ht="15.75">
      <c r="A1339" t="str">
        <f t="shared" si="20"/>
        <v>.142500180</v>
      </c>
      <c r="B1339">
        <v>142500180</v>
      </c>
      <c r="C1339" t="s">
        <v>2342</v>
      </c>
      <c r="D1339" s="164">
        <v>43700</v>
      </c>
      <c r="E1339" s="164">
        <v>43700</v>
      </c>
      <c r="F1339" s="164">
        <v>262</v>
      </c>
    </row>
    <row r="1340" spans="1:6" ht="15.75">
      <c r="A1340" t="str">
        <f t="shared" si="20"/>
        <v>.142500190</v>
      </c>
      <c r="B1340">
        <v>142500190</v>
      </c>
      <c r="C1340" t="s">
        <v>1974</v>
      </c>
      <c r="D1340" s="164">
        <v>1200</v>
      </c>
      <c r="E1340" s="164">
        <v>1200</v>
      </c>
      <c r="F1340" s="164">
        <v>12</v>
      </c>
    </row>
    <row r="1341" spans="1:6" ht="15.75">
      <c r="A1341" t="str">
        <f t="shared" si="20"/>
        <v>.142500200</v>
      </c>
      <c r="B1341">
        <v>142500200</v>
      </c>
      <c r="C1341" t="s">
        <v>1974</v>
      </c>
      <c r="D1341" s="164">
        <v>138700</v>
      </c>
      <c r="E1341" s="164">
        <v>138700</v>
      </c>
      <c r="F1341" s="164">
        <v>1145</v>
      </c>
    </row>
    <row r="1342" spans="1:6" ht="15.75">
      <c r="A1342" t="str">
        <f t="shared" si="20"/>
        <v>.142500210</v>
      </c>
      <c r="B1342">
        <v>142500210</v>
      </c>
      <c r="C1342" t="s">
        <v>2344</v>
      </c>
      <c r="D1342" s="164">
        <v>44000</v>
      </c>
      <c r="E1342" s="164">
        <v>44000</v>
      </c>
      <c r="F1342" s="164">
        <v>660</v>
      </c>
    </row>
    <row r="1343" spans="1:6" ht="15.75">
      <c r="A1343" t="str">
        <f t="shared" si="20"/>
        <v>.149970010</v>
      </c>
      <c r="B1343">
        <v>149970010</v>
      </c>
      <c r="C1343" t="s">
        <v>1678</v>
      </c>
      <c r="D1343" s="164">
        <v>643900</v>
      </c>
      <c r="E1343" s="164">
        <v>643900</v>
      </c>
      <c r="F1343" s="164">
        <v>12878</v>
      </c>
    </row>
    <row r="1344" spans="1:6" ht="15.75">
      <c r="A1344" t="str">
        <f t="shared" si="20"/>
        <v>.149990420</v>
      </c>
      <c r="B1344">
        <v>149990420</v>
      </c>
      <c r="C1344" t="s">
        <v>1481</v>
      </c>
      <c r="D1344" s="164">
        <v>44500</v>
      </c>
      <c r="E1344" s="164">
        <v>44500</v>
      </c>
      <c r="F1344" s="164">
        <v>890</v>
      </c>
    </row>
    <row r="1345" spans="1:6" ht="15.75">
      <c r="A1345" t="str">
        <f t="shared" si="20"/>
        <v>.160010200</v>
      </c>
      <c r="B1345">
        <v>160010200</v>
      </c>
      <c r="C1345" t="s">
        <v>2346</v>
      </c>
      <c r="D1345" s="164">
        <v>607500</v>
      </c>
      <c r="E1345" s="164">
        <v>0</v>
      </c>
      <c r="F1345" s="164">
        <v>6075</v>
      </c>
    </row>
    <row r="1346" spans="1:6" ht="15.75">
      <c r="A1346" t="str">
        <f t="shared" si="20"/>
        <v>.160010300</v>
      </c>
      <c r="B1346">
        <v>160010300</v>
      </c>
      <c r="C1346" t="s">
        <v>2348</v>
      </c>
      <c r="D1346" s="164">
        <v>744100</v>
      </c>
      <c r="E1346" s="164">
        <v>0</v>
      </c>
      <c r="F1346" s="164">
        <v>7441</v>
      </c>
    </row>
    <row r="1347" spans="1:6" ht="15.75">
      <c r="A1347" t="str">
        <f t="shared" si="20"/>
        <v>.160010400</v>
      </c>
      <c r="B1347">
        <v>160010400</v>
      </c>
      <c r="C1347" t="s">
        <v>2350</v>
      </c>
      <c r="D1347" s="164">
        <v>819100</v>
      </c>
      <c r="E1347" s="164">
        <v>110500</v>
      </c>
      <c r="F1347" s="164">
        <v>4375</v>
      </c>
    </row>
    <row r="1348" spans="1:6" ht="15.75">
      <c r="A1348" t="str">
        <f aca="true" t="shared" si="21" ref="A1348:A1411">CONCATENATE(".",B1348)</f>
        <v>.160010450</v>
      </c>
      <c r="B1348">
        <v>160010450</v>
      </c>
      <c r="C1348" t="s">
        <v>2350</v>
      </c>
      <c r="D1348" s="164">
        <v>204600</v>
      </c>
      <c r="E1348" s="164">
        <v>0</v>
      </c>
      <c r="F1348" s="164">
        <v>770</v>
      </c>
    </row>
    <row r="1349" spans="1:6" ht="15.75">
      <c r="A1349" t="str">
        <f t="shared" si="21"/>
        <v>.160010500</v>
      </c>
      <c r="B1349">
        <v>160010500</v>
      </c>
      <c r="C1349" t="s">
        <v>2352</v>
      </c>
      <c r="D1349" s="164">
        <v>765400</v>
      </c>
      <c r="E1349" s="164">
        <v>0</v>
      </c>
      <c r="F1349" s="164">
        <v>5741</v>
      </c>
    </row>
    <row r="1350" spans="1:6" ht="15.75">
      <c r="A1350" t="str">
        <f t="shared" si="21"/>
        <v>.160020100</v>
      </c>
      <c r="B1350">
        <v>160020100</v>
      </c>
      <c r="C1350" t="s">
        <v>2829</v>
      </c>
      <c r="D1350" s="164">
        <v>276700</v>
      </c>
      <c r="E1350" s="164">
        <v>0</v>
      </c>
      <c r="F1350" s="164">
        <v>2767</v>
      </c>
    </row>
    <row r="1351" spans="1:6" ht="15.75">
      <c r="A1351" t="str">
        <f t="shared" si="21"/>
        <v>.160020125</v>
      </c>
      <c r="B1351">
        <v>160020125</v>
      </c>
      <c r="C1351" t="s">
        <v>2839</v>
      </c>
      <c r="D1351" s="164">
        <v>219900</v>
      </c>
      <c r="E1351" s="164">
        <v>0</v>
      </c>
      <c r="F1351" s="164">
        <v>1600</v>
      </c>
    </row>
    <row r="1352" spans="1:6" ht="15.75">
      <c r="A1352" t="str">
        <f t="shared" si="21"/>
        <v>.160020150</v>
      </c>
      <c r="B1352">
        <v>160020150</v>
      </c>
      <c r="C1352" t="s">
        <v>2354</v>
      </c>
      <c r="D1352" s="164">
        <v>665600</v>
      </c>
      <c r="E1352" s="164">
        <v>0</v>
      </c>
      <c r="F1352" s="164">
        <v>6656</v>
      </c>
    </row>
    <row r="1353" spans="1:6" ht="15.75">
      <c r="A1353" t="str">
        <f t="shared" si="21"/>
        <v>.160020175</v>
      </c>
      <c r="B1353">
        <v>160020175</v>
      </c>
      <c r="C1353" t="s">
        <v>2829</v>
      </c>
      <c r="D1353" s="164">
        <v>713500</v>
      </c>
      <c r="E1353" s="164">
        <v>0</v>
      </c>
      <c r="F1353" s="164">
        <v>7135</v>
      </c>
    </row>
    <row r="1354" spans="1:6" ht="15.75">
      <c r="A1354" t="str">
        <f t="shared" si="21"/>
        <v>.160020200</v>
      </c>
      <c r="B1354">
        <v>160020200</v>
      </c>
      <c r="C1354" t="s">
        <v>2356</v>
      </c>
      <c r="D1354" s="164">
        <v>102800</v>
      </c>
      <c r="E1354" s="164">
        <v>102800</v>
      </c>
      <c r="F1354" s="164">
        <v>748</v>
      </c>
    </row>
    <row r="1355" spans="1:6" ht="15.75">
      <c r="A1355" t="str">
        <f t="shared" si="21"/>
        <v>.160020500</v>
      </c>
      <c r="B1355">
        <v>160020500</v>
      </c>
      <c r="C1355" t="s">
        <v>2358</v>
      </c>
      <c r="D1355" s="164">
        <v>748600</v>
      </c>
      <c r="E1355" s="164">
        <v>0</v>
      </c>
      <c r="F1355" s="164">
        <v>7486</v>
      </c>
    </row>
    <row r="1356" spans="1:6" ht="15.75">
      <c r="A1356" t="str">
        <f t="shared" si="21"/>
        <v>.160020700</v>
      </c>
      <c r="B1356">
        <v>160020700</v>
      </c>
      <c r="C1356" t="s">
        <v>2360</v>
      </c>
      <c r="D1356" s="164">
        <v>328400</v>
      </c>
      <c r="E1356" s="164">
        <v>0</v>
      </c>
      <c r="F1356" s="164">
        <v>1642</v>
      </c>
    </row>
    <row r="1357" spans="1:6" ht="15.75">
      <c r="A1357" t="str">
        <f t="shared" si="21"/>
        <v>.160030600</v>
      </c>
      <c r="B1357">
        <v>160030600</v>
      </c>
      <c r="C1357" t="s">
        <v>2362</v>
      </c>
      <c r="D1357" s="164">
        <v>666100</v>
      </c>
      <c r="E1357" s="164">
        <v>0</v>
      </c>
      <c r="F1357" s="164">
        <v>6661</v>
      </c>
    </row>
    <row r="1358" spans="1:6" ht="15.75">
      <c r="A1358" t="str">
        <f t="shared" si="21"/>
        <v>.160030650</v>
      </c>
      <c r="B1358">
        <v>160030650</v>
      </c>
      <c r="C1358" t="s">
        <v>2365</v>
      </c>
      <c r="D1358" s="164">
        <v>91000</v>
      </c>
      <c r="E1358" s="164">
        <v>91000</v>
      </c>
      <c r="F1358" s="164">
        <v>619</v>
      </c>
    </row>
    <row r="1359" spans="1:6" ht="15.75">
      <c r="A1359" t="str">
        <f t="shared" si="21"/>
        <v>.160030700</v>
      </c>
      <c r="B1359">
        <v>160030700</v>
      </c>
      <c r="C1359" t="s">
        <v>2368</v>
      </c>
      <c r="D1359" s="164">
        <v>761300</v>
      </c>
      <c r="E1359" s="164">
        <v>0</v>
      </c>
      <c r="F1359" s="164">
        <v>7613</v>
      </c>
    </row>
    <row r="1360" spans="1:6" ht="15.75">
      <c r="A1360" t="str">
        <f t="shared" si="21"/>
        <v>.160100300</v>
      </c>
      <c r="B1360">
        <v>160100300</v>
      </c>
      <c r="C1360" t="s">
        <v>2369</v>
      </c>
      <c r="D1360" s="164">
        <v>1281600</v>
      </c>
      <c r="E1360" s="164">
        <v>78500</v>
      </c>
      <c r="F1360" s="164">
        <v>9507</v>
      </c>
    </row>
    <row r="1361" spans="1:6" ht="15.75">
      <c r="A1361" t="str">
        <f t="shared" si="21"/>
        <v>.160100500</v>
      </c>
      <c r="B1361">
        <v>160100500</v>
      </c>
      <c r="C1361" t="s">
        <v>2371</v>
      </c>
      <c r="D1361" s="164">
        <v>391100</v>
      </c>
      <c r="E1361" s="164">
        <v>0</v>
      </c>
      <c r="F1361" s="164">
        <v>1956</v>
      </c>
    </row>
    <row r="1362" spans="1:6" ht="15.75">
      <c r="A1362" t="str">
        <f t="shared" si="21"/>
        <v>.160100600</v>
      </c>
      <c r="B1362">
        <v>160100600</v>
      </c>
      <c r="C1362" t="s">
        <v>2373</v>
      </c>
      <c r="D1362" s="164">
        <v>758200</v>
      </c>
      <c r="E1362" s="164">
        <v>0</v>
      </c>
      <c r="F1362" s="164">
        <v>7582</v>
      </c>
    </row>
    <row r="1363" spans="1:6" ht="15.75">
      <c r="A1363" t="str">
        <f t="shared" si="21"/>
        <v>.160100650</v>
      </c>
      <c r="B1363">
        <v>160100650</v>
      </c>
      <c r="C1363" t="s">
        <v>2376</v>
      </c>
      <c r="D1363" s="164">
        <v>96100</v>
      </c>
      <c r="E1363" s="164">
        <v>96100</v>
      </c>
      <c r="F1363" s="164">
        <v>675</v>
      </c>
    </row>
    <row r="1364" spans="1:6" ht="15.75">
      <c r="A1364" t="str">
        <f t="shared" si="21"/>
        <v>.160100700</v>
      </c>
      <c r="B1364">
        <v>160100700</v>
      </c>
      <c r="C1364" t="s">
        <v>2378</v>
      </c>
      <c r="D1364" s="164">
        <v>745500</v>
      </c>
      <c r="E1364" s="164">
        <v>0</v>
      </c>
      <c r="F1364" s="164">
        <v>7455</v>
      </c>
    </row>
    <row r="1365" spans="1:6" ht="15.75">
      <c r="A1365" t="str">
        <f t="shared" si="21"/>
        <v>.160110100</v>
      </c>
      <c r="B1365">
        <v>160110100</v>
      </c>
      <c r="C1365" t="s">
        <v>3079</v>
      </c>
      <c r="D1365" s="164">
        <v>669400</v>
      </c>
      <c r="E1365" s="164">
        <v>0</v>
      </c>
      <c r="F1365" s="164">
        <v>3955</v>
      </c>
    </row>
    <row r="1366" spans="1:6" ht="15.75">
      <c r="A1366" t="str">
        <f t="shared" si="21"/>
        <v>.160110150</v>
      </c>
      <c r="B1366">
        <v>160110150</v>
      </c>
      <c r="C1366" t="s">
        <v>2380</v>
      </c>
      <c r="D1366" s="164">
        <v>182700</v>
      </c>
      <c r="E1366" s="164">
        <v>182700</v>
      </c>
      <c r="F1366" s="164">
        <v>1619</v>
      </c>
    </row>
    <row r="1367" spans="1:6" ht="15.75">
      <c r="A1367" t="str">
        <f t="shared" si="21"/>
        <v>.160110200</v>
      </c>
      <c r="B1367">
        <v>160110200</v>
      </c>
      <c r="C1367" t="s">
        <v>2382</v>
      </c>
      <c r="D1367" s="164">
        <v>1466400</v>
      </c>
      <c r="E1367" s="164">
        <v>0</v>
      </c>
      <c r="F1367" s="164">
        <v>8661</v>
      </c>
    </row>
    <row r="1368" spans="1:6" ht="15.75">
      <c r="A1368" t="str">
        <f t="shared" si="21"/>
        <v>.160110250</v>
      </c>
      <c r="B1368">
        <v>160110250</v>
      </c>
      <c r="C1368" t="s">
        <v>2385</v>
      </c>
      <c r="D1368" s="164">
        <v>74200</v>
      </c>
      <c r="E1368" s="164">
        <v>74200</v>
      </c>
      <c r="F1368" s="164">
        <v>445</v>
      </c>
    </row>
    <row r="1369" spans="1:6" ht="15.75">
      <c r="A1369" t="str">
        <f t="shared" si="21"/>
        <v>.160110300</v>
      </c>
      <c r="B1369">
        <v>160110300</v>
      </c>
      <c r="C1369" t="s">
        <v>2387</v>
      </c>
      <c r="D1369" s="164">
        <v>757800</v>
      </c>
      <c r="E1369" s="164">
        <v>0</v>
      </c>
      <c r="F1369" s="164">
        <v>3789</v>
      </c>
    </row>
    <row r="1370" spans="1:6" ht="15.75">
      <c r="A1370" t="str">
        <f t="shared" si="21"/>
        <v>.160110400</v>
      </c>
      <c r="B1370">
        <v>160110400</v>
      </c>
      <c r="C1370" t="s">
        <v>2389</v>
      </c>
      <c r="D1370" s="164">
        <v>910300</v>
      </c>
      <c r="E1370" s="164">
        <v>0</v>
      </c>
      <c r="F1370" s="164">
        <v>3672</v>
      </c>
    </row>
    <row r="1371" spans="1:6" ht="15.75">
      <c r="A1371" t="str">
        <f t="shared" si="21"/>
        <v>.160110500</v>
      </c>
      <c r="B1371">
        <v>160110500</v>
      </c>
      <c r="C1371" t="s">
        <v>2382</v>
      </c>
      <c r="D1371" s="164">
        <v>699300</v>
      </c>
      <c r="E1371" s="164">
        <v>0</v>
      </c>
      <c r="F1371" s="164">
        <v>3497</v>
      </c>
    </row>
    <row r="1372" spans="1:6" ht="15.75">
      <c r="A1372" t="str">
        <f t="shared" si="21"/>
        <v>.160110600</v>
      </c>
      <c r="B1372">
        <v>160110600</v>
      </c>
      <c r="C1372" t="s">
        <v>2391</v>
      </c>
      <c r="D1372" s="164">
        <v>35700</v>
      </c>
      <c r="E1372" s="164">
        <v>35700</v>
      </c>
      <c r="F1372" s="164">
        <v>214</v>
      </c>
    </row>
    <row r="1373" spans="1:6" ht="15.75">
      <c r="A1373" t="str">
        <f t="shared" si="21"/>
        <v>.160110650</v>
      </c>
      <c r="B1373">
        <v>160110650</v>
      </c>
      <c r="C1373" t="s">
        <v>2393</v>
      </c>
      <c r="D1373" s="164">
        <v>730600</v>
      </c>
      <c r="E1373" s="164">
        <v>0</v>
      </c>
      <c r="F1373" s="164">
        <v>7306</v>
      </c>
    </row>
    <row r="1374" spans="1:6" ht="15.75">
      <c r="A1374" t="str">
        <f t="shared" si="21"/>
        <v>.160110700</v>
      </c>
      <c r="B1374">
        <v>160110700</v>
      </c>
      <c r="C1374" t="s">
        <v>2395</v>
      </c>
      <c r="D1374" s="164">
        <v>1417100</v>
      </c>
      <c r="E1374" s="164">
        <v>0</v>
      </c>
      <c r="F1374" s="164">
        <v>14171</v>
      </c>
    </row>
    <row r="1375" spans="1:6" ht="15.75">
      <c r="A1375" t="str">
        <f t="shared" si="21"/>
        <v>.160110800</v>
      </c>
      <c r="B1375">
        <v>160110800</v>
      </c>
      <c r="C1375" t="s">
        <v>2397</v>
      </c>
      <c r="D1375" s="164">
        <v>116100</v>
      </c>
      <c r="E1375" s="164">
        <v>116100</v>
      </c>
      <c r="F1375" s="164">
        <v>893</v>
      </c>
    </row>
    <row r="1376" spans="1:6" ht="15.75">
      <c r="A1376" t="str">
        <f t="shared" si="21"/>
        <v>.160120100</v>
      </c>
      <c r="B1376">
        <v>160120100</v>
      </c>
      <c r="C1376" t="s">
        <v>2399</v>
      </c>
      <c r="D1376" s="164">
        <v>1435800</v>
      </c>
      <c r="E1376" s="164">
        <v>0</v>
      </c>
      <c r="F1376" s="164">
        <v>8734</v>
      </c>
    </row>
    <row r="1377" spans="1:6" ht="15.75">
      <c r="A1377" t="str">
        <f t="shared" si="21"/>
        <v>.160120150</v>
      </c>
      <c r="B1377">
        <v>160120150</v>
      </c>
      <c r="C1377" t="s">
        <v>2401</v>
      </c>
      <c r="D1377" s="164">
        <v>67100</v>
      </c>
      <c r="E1377" s="164">
        <v>67100</v>
      </c>
      <c r="F1377" s="164">
        <v>403</v>
      </c>
    </row>
    <row r="1378" spans="1:6" ht="15.75">
      <c r="A1378" t="str">
        <f t="shared" si="21"/>
        <v>.160120200</v>
      </c>
      <c r="B1378">
        <v>160120200</v>
      </c>
      <c r="C1378" t="s">
        <v>2403</v>
      </c>
      <c r="D1378" s="164">
        <v>634500</v>
      </c>
      <c r="E1378" s="164">
        <v>0</v>
      </c>
      <c r="F1378" s="164">
        <v>3173</v>
      </c>
    </row>
    <row r="1379" spans="1:6" ht="15.75">
      <c r="A1379" t="str">
        <f t="shared" si="21"/>
        <v>.160120225</v>
      </c>
      <c r="B1379">
        <v>160120225</v>
      </c>
      <c r="C1379" t="s">
        <v>1834</v>
      </c>
      <c r="D1379" s="164">
        <v>348300</v>
      </c>
      <c r="E1379" s="164">
        <v>116600</v>
      </c>
      <c r="F1379" s="164">
        <v>2058</v>
      </c>
    </row>
    <row r="1380" spans="1:6" ht="15.75">
      <c r="A1380" t="str">
        <f t="shared" si="21"/>
        <v>.160120250</v>
      </c>
      <c r="B1380">
        <v>160120250</v>
      </c>
      <c r="C1380" t="s">
        <v>3079</v>
      </c>
      <c r="D1380" s="164">
        <v>531700</v>
      </c>
      <c r="E1380" s="164">
        <v>0</v>
      </c>
      <c r="F1380" s="164">
        <v>5317</v>
      </c>
    </row>
    <row r="1381" spans="1:6" ht="15.75">
      <c r="A1381" t="str">
        <f t="shared" si="21"/>
        <v>.160120300</v>
      </c>
      <c r="B1381">
        <v>160120300</v>
      </c>
      <c r="C1381" t="s">
        <v>2405</v>
      </c>
      <c r="D1381" s="164">
        <v>1399900</v>
      </c>
      <c r="E1381" s="164">
        <v>0</v>
      </c>
      <c r="F1381" s="164">
        <v>12008</v>
      </c>
    </row>
    <row r="1382" spans="1:6" ht="15.75">
      <c r="A1382" t="str">
        <f t="shared" si="21"/>
        <v>.160120350</v>
      </c>
      <c r="B1382">
        <v>160120350</v>
      </c>
      <c r="C1382" t="s">
        <v>2408</v>
      </c>
      <c r="D1382" s="164">
        <v>181900</v>
      </c>
      <c r="E1382" s="164">
        <v>80500</v>
      </c>
      <c r="F1382" s="164">
        <v>1012</v>
      </c>
    </row>
    <row r="1383" spans="1:6" ht="15.75">
      <c r="A1383" t="str">
        <f t="shared" si="21"/>
        <v>.160120400</v>
      </c>
      <c r="B1383">
        <v>160120400</v>
      </c>
      <c r="C1383" t="s">
        <v>2405</v>
      </c>
      <c r="D1383" s="164">
        <v>234900</v>
      </c>
      <c r="E1383" s="164">
        <v>0</v>
      </c>
      <c r="F1383" s="164">
        <v>2349</v>
      </c>
    </row>
    <row r="1384" spans="1:6" ht="15.75">
      <c r="A1384" t="str">
        <f t="shared" si="21"/>
        <v>.160120425</v>
      </c>
      <c r="B1384">
        <v>160120425</v>
      </c>
      <c r="C1384" t="s">
        <v>2410</v>
      </c>
      <c r="D1384" s="164">
        <v>434900</v>
      </c>
      <c r="E1384" s="164">
        <v>0</v>
      </c>
      <c r="F1384" s="164">
        <v>4349</v>
      </c>
    </row>
    <row r="1385" spans="1:6" ht="15.75">
      <c r="A1385" t="str">
        <f t="shared" si="21"/>
        <v>.160120450</v>
      </c>
      <c r="B1385">
        <v>160120450</v>
      </c>
      <c r="C1385" t="s">
        <v>2410</v>
      </c>
      <c r="D1385" s="164">
        <v>788500</v>
      </c>
      <c r="E1385" s="164">
        <v>0</v>
      </c>
      <c r="F1385" s="164">
        <v>7885</v>
      </c>
    </row>
    <row r="1386" spans="1:6" ht="15.75">
      <c r="A1386" t="str">
        <f t="shared" si="21"/>
        <v>.160120500</v>
      </c>
      <c r="B1386">
        <v>160120500</v>
      </c>
      <c r="C1386" t="s">
        <v>2412</v>
      </c>
      <c r="D1386" s="164">
        <v>128500</v>
      </c>
      <c r="E1386" s="164">
        <v>128500</v>
      </c>
      <c r="F1386" s="164">
        <v>1028</v>
      </c>
    </row>
    <row r="1387" spans="1:6" ht="15.75">
      <c r="A1387" t="str">
        <f t="shared" si="21"/>
        <v>.160130100</v>
      </c>
      <c r="B1387">
        <v>160130100</v>
      </c>
      <c r="C1387" t="s">
        <v>2414</v>
      </c>
      <c r="D1387" s="164">
        <v>1380600</v>
      </c>
      <c r="E1387" s="164">
        <v>0</v>
      </c>
      <c r="F1387" s="164">
        <v>6903</v>
      </c>
    </row>
    <row r="1388" spans="1:6" ht="15.75">
      <c r="A1388" t="str">
        <f t="shared" si="21"/>
        <v>.160130150</v>
      </c>
      <c r="B1388">
        <v>160130150</v>
      </c>
      <c r="C1388" t="s">
        <v>2417</v>
      </c>
      <c r="D1388" s="164">
        <v>149700</v>
      </c>
      <c r="E1388" s="164">
        <v>98400</v>
      </c>
      <c r="F1388" s="164">
        <v>957</v>
      </c>
    </row>
    <row r="1389" spans="1:6" ht="15.75">
      <c r="A1389" t="str">
        <f t="shared" si="21"/>
        <v>.160130155</v>
      </c>
      <c r="B1389">
        <v>160130155</v>
      </c>
      <c r="C1389" t="s">
        <v>2415</v>
      </c>
      <c r="D1389" s="164">
        <v>49100</v>
      </c>
      <c r="E1389" s="164">
        <v>0</v>
      </c>
      <c r="F1389" s="164">
        <v>491</v>
      </c>
    </row>
    <row r="1390" spans="1:6" ht="15.75">
      <c r="A1390" t="str">
        <f t="shared" si="21"/>
        <v>.160130200</v>
      </c>
      <c r="B1390">
        <v>160130200</v>
      </c>
      <c r="C1390" t="s">
        <v>2420</v>
      </c>
      <c r="D1390" s="164">
        <v>1656600</v>
      </c>
      <c r="E1390" s="164">
        <v>0</v>
      </c>
      <c r="F1390" s="164">
        <v>12425</v>
      </c>
    </row>
    <row r="1391" spans="1:6" ht="15.75">
      <c r="A1391" t="str">
        <f t="shared" si="21"/>
        <v>.160130250</v>
      </c>
      <c r="B1391">
        <v>160130250</v>
      </c>
      <c r="C1391" t="s">
        <v>2423</v>
      </c>
      <c r="D1391" s="164">
        <v>147600</v>
      </c>
      <c r="E1391" s="164">
        <v>0</v>
      </c>
      <c r="F1391" s="164">
        <v>197</v>
      </c>
    </row>
    <row r="1392" spans="1:6" ht="15.75">
      <c r="A1392" t="str">
        <f t="shared" si="21"/>
        <v>.160130300</v>
      </c>
      <c r="B1392">
        <v>160130300</v>
      </c>
      <c r="C1392" t="s">
        <v>2425</v>
      </c>
      <c r="D1392" s="164">
        <v>1001300</v>
      </c>
      <c r="E1392" s="164">
        <v>0</v>
      </c>
      <c r="F1392" s="164">
        <v>10013</v>
      </c>
    </row>
    <row r="1393" spans="1:6" ht="15.75">
      <c r="A1393" t="str">
        <f t="shared" si="21"/>
        <v>.160130400</v>
      </c>
      <c r="B1393">
        <v>160130400</v>
      </c>
      <c r="C1393" t="s">
        <v>2427</v>
      </c>
      <c r="D1393" s="164">
        <v>1495500</v>
      </c>
      <c r="E1393" s="164">
        <v>57000</v>
      </c>
      <c r="F1393" s="164">
        <v>14955</v>
      </c>
    </row>
    <row r="1394" spans="1:6" ht="15.75">
      <c r="A1394" t="str">
        <f t="shared" si="21"/>
        <v>.160140100</v>
      </c>
      <c r="B1394">
        <v>160140100</v>
      </c>
      <c r="C1394" t="s">
        <v>2835</v>
      </c>
      <c r="D1394" s="164">
        <v>726600</v>
      </c>
      <c r="E1394" s="164">
        <v>0</v>
      </c>
      <c r="F1394" s="164">
        <v>5524</v>
      </c>
    </row>
    <row r="1395" spans="1:6" ht="15.75">
      <c r="A1395" t="str">
        <f t="shared" si="21"/>
        <v>.160140200</v>
      </c>
      <c r="B1395">
        <v>160140200</v>
      </c>
      <c r="C1395" t="s">
        <v>2430</v>
      </c>
      <c r="D1395" s="164">
        <v>1368500</v>
      </c>
      <c r="E1395" s="164">
        <v>0</v>
      </c>
      <c r="F1395" s="164">
        <v>13685</v>
      </c>
    </row>
    <row r="1396" spans="1:6" ht="15.75">
      <c r="A1396" t="str">
        <f t="shared" si="21"/>
        <v>.160140300</v>
      </c>
      <c r="B1396">
        <v>160140300</v>
      </c>
      <c r="C1396" t="s">
        <v>2432</v>
      </c>
      <c r="D1396" s="164">
        <v>1552500</v>
      </c>
      <c r="E1396" s="164">
        <v>40100</v>
      </c>
      <c r="F1396" s="164">
        <v>15525</v>
      </c>
    </row>
    <row r="1397" spans="1:6" ht="15.75">
      <c r="A1397" t="str">
        <f t="shared" si="21"/>
        <v>.160140400</v>
      </c>
      <c r="B1397">
        <v>160140400</v>
      </c>
      <c r="C1397" t="s">
        <v>2435</v>
      </c>
      <c r="D1397" s="164">
        <v>762300</v>
      </c>
      <c r="E1397" s="164">
        <v>0</v>
      </c>
      <c r="F1397" s="164">
        <v>3812</v>
      </c>
    </row>
    <row r="1398" spans="1:6" ht="15.75">
      <c r="A1398" t="str">
        <f t="shared" si="21"/>
        <v>.160140500</v>
      </c>
      <c r="B1398">
        <v>160140500</v>
      </c>
      <c r="C1398" t="s">
        <v>2437</v>
      </c>
      <c r="D1398" s="164">
        <v>748700</v>
      </c>
      <c r="E1398" s="164">
        <v>0</v>
      </c>
      <c r="F1398" s="164">
        <v>3744</v>
      </c>
    </row>
    <row r="1399" spans="1:6" ht="15.75">
      <c r="A1399" t="str">
        <f t="shared" si="21"/>
        <v>.160150100</v>
      </c>
      <c r="B1399">
        <v>160150100</v>
      </c>
      <c r="C1399" t="s">
        <v>2439</v>
      </c>
      <c r="D1399" s="164">
        <v>814500</v>
      </c>
      <c r="E1399" s="164">
        <v>0</v>
      </c>
      <c r="F1399" s="164">
        <v>8145</v>
      </c>
    </row>
    <row r="1400" spans="1:6" ht="15.75">
      <c r="A1400" t="str">
        <f t="shared" si="21"/>
        <v>.160150200</v>
      </c>
      <c r="B1400">
        <v>160150200</v>
      </c>
      <c r="C1400" t="s">
        <v>2442</v>
      </c>
      <c r="D1400" s="164">
        <v>202400</v>
      </c>
      <c r="E1400" s="164">
        <v>107800</v>
      </c>
      <c r="F1400" s="164">
        <v>1276</v>
      </c>
    </row>
    <row r="1401" spans="1:6" ht="15.75">
      <c r="A1401" t="str">
        <f t="shared" si="21"/>
        <v>.160150300</v>
      </c>
      <c r="B1401">
        <v>160150300</v>
      </c>
      <c r="C1401" t="s">
        <v>2445</v>
      </c>
      <c r="D1401" s="164">
        <v>538400</v>
      </c>
      <c r="E1401" s="164">
        <v>0</v>
      </c>
      <c r="F1401" s="164">
        <v>2692</v>
      </c>
    </row>
    <row r="1402" spans="1:6" ht="15.75">
      <c r="A1402" t="str">
        <f t="shared" si="21"/>
        <v>.160150800</v>
      </c>
      <c r="B1402">
        <v>160150800</v>
      </c>
      <c r="C1402" t="s">
        <v>2368</v>
      </c>
      <c r="D1402" s="164">
        <v>1869100</v>
      </c>
      <c r="E1402" s="164">
        <v>265000</v>
      </c>
      <c r="F1402" s="164">
        <v>10438</v>
      </c>
    </row>
    <row r="1403" spans="1:6" ht="15.75">
      <c r="A1403" t="str">
        <f t="shared" si="21"/>
        <v>.160220100</v>
      </c>
      <c r="B1403">
        <v>160220100</v>
      </c>
      <c r="C1403" t="s">
        <v>3076</v>
      </c>
      <c r="D1403" s="164">
        <v>807100</v>
      </c>
      <c r="E1403" s="164">
        <v>69100</v>
      </c>
      <c r="F1403" s="164">
        <v>4105</v>
      </c>
    </row>
    <row r="1404" spans="1:6" ht="15.75">
      <c r="A1404" t="str">
        <f t="shared" si="21"/>
        <v>.160220200</v>
      </c>
      <c r="B1404">
        <v>160220200</v>
      </c>
      <c r="C1404" t="s">
        <v>2447</v>
      </c>
      <c r="D1404" s="164">
        <v>765800</v>
      </c>
      <c r="E1404" s="164">
        <v>0</v>
      </c>
      <c r="F1404" s="164">
        <v>3829</v>
      </c>
    </row>
    <row r="1405" spans="1:6" ht="15.75">
      <c r="A1405" t="str">
        <f t="shared" si="21"/>
        <v>.160220300</v>
      </c>
      <c r="B1405">
        <v>160220300</v>
      </c>
      <c r="C1405" t="s">
        <v>2403</v>
      </c>
      <c r="D1405" s="164">
        <v>1088600</v>
      </c>
      <c r="E1405" s="164">
        <v>0</v>
      </c>
      <c r="F1405" s="164">
        <v>5443</v>
      </c>
    </row>
    <row r="1406" spans="1:6" ht="15.75">
      <c r="A1406" t="str">
        <f t="shared" si="21"/>
        <v>.160220350</v>
      </c>
      <c r="B1406">
        <v>160220350</v>
      </c>
      <c r="C1406" t="s">
        <v>2449</v>
      </c>
      <c r="D1406" s="164">
        <v>211800</v>
      </c>
      <c r="E1406" s="164">
        <v>150000</v>
      </c>
      <c r="F1406" s="164">
        <v>1551</v>
      </c>
    </row>
    <row r="1407" spans="1:6" ht="15.75">
      <c r="A1407" t="str">
        <f t="shared" si="21"/>
        <v>.160220500</v>
      </c>
      <c r="B1407">
        <v>160220500</v>
      </c>
      <c r="C1407" t="s">
        <v>2410</v>
      </c>
      <c r="D1407" s="164">
        <v>374300</v>
      </c>
      <c r="E1407" s="164">
        <v>0</v>
      </c>
      <c r="F1407" s="164">
        <v>1872</v>
      </c>
    </row>
    <row r="1408" spans="1:6" ht="15.75">
      <c r="A1408" t="str">
        <f t="shared" si="21"/>
        <v>.160230100</v>
      </c>
      <c r="B1408">
        <v>160230100</v>
      </c>
      <c r="C1408" t="s">
        <v>3106</v>
      </c>
      <c r="D1408" s="164">
        <v>1103000</v>
      </c>
      <c r="E1408" s="164">
        <v>0</v>
      </c>
      <c r="F1408" s="164">
        <v>5516</v>
      </c>
    </row>
    <row r="1409" spans="1:6" ht="15.75">
      <c r="A1409" t="str">
        <f t="shared" si="21"/>
        <v>.160230200</v>
      </c>
      <c r="B1409">
        <v>160230200</v>
      </c>
      <c r="C1409" t="s">
        <v>3106</v>
      </c>
      <c r="D1409" s="164">
        <v>320200</v>
      </c>
      <c r="E1409" s="164">
        <v>0</v>
      </c>
      <c r="F1409" s="164">
        <v>3202</v>
      </c>
    </row>
    <row r="1410" spans="1:6" ht="15.75">
      <c r="A1410" t="str">
        <f t="shared" si="21"/>
        <v>.160230300</v>
      </c>
      <c r="B1410">
        <v>160230300</v>
      </c>
      <c r="C1410" t="s">
        <v>3106</v>
      </c>
      <c r="D1410" s="164">
        <v>696400</v>
      </c>
      <c r="E1410" s="164">
        <v>0</v>
      </c>
      <c r="F1410" s="164">
        <v>6964</v>
      </c>
    </row>
    <row r="1411" spans="1:6" ht="15.75">
      <c r="A1411" t="str">
        <f t="shared" si="21"/>
        <v>.160230400</v>
      </c>
      <c r="B1411">
        <v>160230400</v>
      </c>
      <c r="C1411" t="s">
        <v>3076</v>
      </c>
      <c r="D1411" s="164">
        <v>374300</v>
      </c>
      <c r="E1411" s="164">
        <v>0</v>
      </c>
      <c r="F1411" s="164">
        <v>1872</v>
      </c>
    </row>
    <row r="1412" spans="1:6" ht="15.75">
      <c r="A1412" t="str">
        <f aca="true" t="shared" si="22" ref="A1412:A1475">CONCATENATE(".",B1412)</f>
        <v>.160230500</v>
      </c>
      <c r="B1412">
        <v>160230500</v>
      </c>
      <c r="C1412" t="s">
        <v>2437</v>
      </c>
      <c r="D1412" s="164">
        <v>405800</v>
      </c>
      <c r="E1412" s="164">
        <v>54400</v>
      </c>
      <c r="F1412" s="164">
        <v>2083</v>
      </c>
    </row>
    <row r="1413" spans="1:6" ht="15.75">
      <c r="A1413" t="str">
        <f t="shared" si="22"/>
        <v>.160230600</v>
      </c>
      <c r="B1413">
        <v>160230600</v>
      </c>
      <c r="C1413" t="s">
        <v>2451</v>
      </c>
      <c r="D1413" s="164">
        <v>698900</v>
      </c>
      <c r="E1413" s="164">
        <v>0</v>
      </c>
      <c r="F1413" s="164">
        <v>3495</v>
      </c>
    </row>
    <row r="1414" spans="1:6" ht="15.75">
      <c r="A1414" t="str">
        <f t="shared" si="22"/>
        <v>.160230625</v>
      </c>
      <c r="B1414">
        <v>160230625</v>
      </c>
      <c r="C1414" t="s">
        <v>2454</v>
      </c>
      <c r="D1414" s="164">
        <v>706200</v>
      </c>
      <c r="E1414" s="164">
        <v>0</v>
      </c>
      <c r="F1414" s="164">
        <v>3532</v>
      </c>
    </row>
    <row r="1415" spans="1:6" ht="15.75">
      <c r="A1415" t="str">
        <f t="shared" si="22"/>
        <v>.160230650</v>
      </c>
      <c r="B1415">
        <v>160230650</v>
      </c>
      <c r="C1415" t="s">
        <v>2456</v>
      </c>
      <c r="D1415" s="164">
        <v>208900</v>
      </c>
      <c r="E1415" s="164">
        <v>103200</v>
      </c>
      <c r="F1415" s="164">
        <v>1466</v>
      </c>
    </row>
    <row r="1416" spans="1:6" ht="15.75">
      <c r="A1416" t="str">
        <f t="shared" si="22"/>
        <v>.160230700</v>
      </c>
      <c r="B1416">
        <v>160230700</v>
      </c>
      <c r="C1416" t="s">
        <v>2458</v>
      </c>
      <c r="D1416" s="164">
        <v>1436900</v>
      </c>
      <c r="E1416" s="164">
        <v>0</v>
      </c>
      <c r="F1416" s="164">
        <v>14369</v>
      </c>
    </row>
    <row r="1417" spans="1:6" ht="15.75">
      <c r="A1417" t="str">
        <f t="shared" si="22"/>
        <v>.160230800</v>
      </c>
      <c r="B1417">
        <v>160230800</v>
      </c>
      <c r="C1417" t="s">
        <v>2460</v>
      </c>
      <c r="D1417" s="164">
        <v>85100</v>
      </c>
      <c r="E1417" s="164">
        <v>85100</v>
      </c>
      <c r="F1417" s="164">
        <v>555</v>
      </c>
    </row>
    <row r="1418" spans="1:6" ht="15.75">
      <c r="A1418" t="str">
        <f t="shared" si="22"/>
        <v>.160240100</v>
      </c>
      <c r="B1418">
        <v>160240100</v>
      </c>
      <c r="C1418" t="s">
        <v>2462</v>
      </c>
      <c r="D1418" s="164">
        <v>2650700</v>
      </c>
      <c r="E1418" s="164">
        <v>0</v>
      </c>
      <c r="F1418" s="164">
        <v>17840</v>
      </c>
    </row>
    <row r="1419" spans="1:6" ht="15.75">
      <c r="A1419" t="str">
        <f t="shared" si="22"/>
        <v>.160240150</v>
      </c>
      <c r="B1419">
        <v>160240150</v>
      </c>
      <c r="C1419" t="s">
        <v>2464</v>
      </c>
      <c r="D1419" s="164">
        <v>267500</v>
      </c>
      <c r="E1419" s="164">
        <v>100300</v>
      </c>
      <c r="F1419" s="164">
        <v>1554</v>
      </c>
    </row>
    <row r="1420" spans="1:6" ht="15.75">
      <c r="A1420" t="str">
        <f t="shared" si="22"/>
        <v>.160240200</v>
      </c>
      <c r="B1420">
        <v>160240200</v>
      </c>
      <c r="C1420" t="s">
        <v>2466</v>
      </c>
      <c r="D1420" s="164">
        <v>1120100</v>
      </c>
      <c r="E1420" s="164">
        <v>0</v>
      </c>
      <c r="F1420" s="164">
        <v>11201</v>
      </c>
    </row>
    <row r="1421" spans="1:6" ht="15.75">
      <c r="A1421" t="str">
        <f t="shared" si="22"/>
        <v>.160240400</v>
      </c>
      <c r="B1421">
        <v>160240400</v>
      </c>
      <c r="C1421" t="s">
        <v>3126</v>
      </c>
      <c r="D1421" s="164">
        <v>618500</v>
      </c>
      <c r="E1421" s="164">
        <v>112300</v>
      </c>
      <c r="F1421" s="164">
        <v>3499</v>
      </c>
    </row>
    <row r="1422" spans="1:6" ht="15.75">
      <c r="A1422" t="str">
        <f t="shared" si="22"/>
        <v>.160240600</v>
      </c>
      <c r="B1422">
        <v>160240600</v>
      </c>
      <c r="C1422" t="s">
        <v>3116</v>
      </c>
      <c r="D1422" s="164">
        <v>612600</v>
      </c>
      <c r="E1422" s="164">
        <v>0</v>
      </c>
      <c r="F1422" s="164">
        <v>3063</v>
      </c>
    </row>
    <row r="1423" spans="1:6" ht="15.75">
      <c r="A1423" t="str">
        <f t="shared" si="22"/>
        <v>.160240700</v>
      </c>
      <c r="B1423">
        <v>160240700</v>
      </c>
      <c r="C1423" t="s">
        <v>2468</v>
      </c>
      <c r="D1423" s="164">
        <v>89100</v>
      </c>
      <c r="E1423" s="164">
        <v>89100</v>
      </c>
      <c r="F1423" s="164">
        <v>599</v>
      </c>
    </row>
    <row r="1424" spans="1:6" ht="15.75">
      <c r="A1424" t="str">
        <f t="shared" si="22"/>
        <v>.160250100</v>
      </c>
      <c r="B1424">
        <v>160250100</v>
      </c>
      <c r="C1424" t="s">
        <v>2470</v>
      </c>
      <c r="D1424" s="164">
        <v>525200</v>
      </c>
      <c r="E1424" s="164">
        <v>0</v>
      </c>
      <c r="F1424" s="164">
        <v>5252</v>
      </c>
    </row>
    <row r="1425" spans="1:6" ht="15.75">
      <c r="A1425" t="str">
        <f t="shared" si="22"/>
        <v>.160250125</v>
      </c>
      <c r="B1425">
        <v>160250125</v>
      </c>
      <c r="C1425" t="s">
        <v>2472</v>
      </c>
      <c r="D1425" s="164">
        <v>649500</v>
      </c>
      <c r="E1425" s="164">
        <v>0</v>
      </c>
      <c r="F1425" s="164">
        <v>3248</v>
      </c>
    </row>
    <row r="1426" spans="1:6" ht="15.75">
      <c r="A1426" t="str">
        <f t="shared" si="22"/>
        <v>.160250150</v>
      </c>
      <c r="B1426">
        <v>160250150</v>
      </c>
      <c r="C1426" t="s">
        <v>2472</v>
      </c>
      <c r="D1426" s="164">
        <v>198800</v>
      </c>
      <c r="E1426" s="164">
        <v>130100</v>
      </c>
      <c r="F1426" s="164">
        <v>1390</v>
      </c>
    </row>
    <row r="1427" spans="1:6" ht="15.75">
      <c r="A1427" t="str">
        <f t="shared" si="22"/>
        <v>.160250200</v>
      </c>
      <c r="B1427">
        <v>160250200</v>
      </c>
      <c r="C1427" t="s">
        <v>3140</v>
      </c>
      <c r="D1427" s="164">
        <v>827800</v>
      </c>
      <c r="E1427" s="164">
        <v>0</v>
      </c>
      <c r="F1427" s="164">
        <v>8278</v>
      </c>
    </row>
    <row r="1428" spans="1:6" ht="15.75">
      <c r="A1428" t="str">
        <f t="shared" si="22"/>
        <v>.160250250</v>
      </c>
      <c r="B1428">
        <v>160250250</v>
      </c>
      <c r="C1428" t="s">
        <v>2472</v>
      </c>
      <c r="D1428" s="164">
        <v>471100</v>
      </c>
      <c r="E1428" s="164">
        <v>0</v>
      </c>
      <c r="F1428" s="164">
        <v>2356</v>
      </c>
    </row>
    <row r="1429" spans="1:6" ht="15.75">
      <c r="A1429" t="str">
        <f t="shared" si="22"/>
        <v>.160250300</v>
      </c>
      <c r="B1429">
        <v>160250300</v>
      </c>
      <c r="C1429" t="s">
        <v>2474</v>
      </c>
      <c r="D1429" s="164">
        <v>1105500</v>
      </c>
      <c r="E1429" s="164">
        <v>0</v>
      </c>
      <c r="F1429" s="164">
        <v>5528</v>
      </c>
    </row>
    <row r="1430" spans="1:6" ht="15.75">
      <c r="A1430" t="str">
        <f t="shared" si="22"/>
        <v>.160250350</v>
      </c>
      <c r="B1430">
        <v>160250350</v>
      </c>
      <c r="C1430" t="s">
        <v>2477</v>
      </c>
      <c r="D1430" s="164">
        <v>449800</v>
      </c>
      <c r="E1430" s="164">
        <v>230200</v>
      </c>
      <c r="F1430" s="164">
        <v>3235</v>
      </c>
    </row>
    <row r="1431" spans="1:6" ht="15.75">
      <c r="A1431" t="str">
        <f t="shared" si="22"/>
        <v>.160250400</v>
      </c>
      <c r="B1431">
        <v>160250400</v>
      </c>
      <c r="C1431" t="s">
        <v>2480</v>
      </c>
      <c r="D1431" s="164">
        <v>1335500</v>
      </c>
      <c r="E1431" s="164">
        <v>0</v>
      </c>
      <c r="F1431" s="164">
        <v>13355</v>
      </c>
    </row>
    <row r="1432" spans="1:6" ht="15.75">
      <c r="A1432" t="str">
        <f t="shared" si="22"/>
        <v>.160250450</v>
      </c>
      <c r="B1432">
        <v>160250450</v>
      </c>
      <c r="C1432" t="s">
        <v>3140</v>
      </c>
      <c r="D1432" s="164">
        <v>118600</v>
      </c>
      <c r="E1432" s="164">
        <v>118600</v>
      </c>
      <c r="F1432" s="164">
        <v>1186</v>
      </c>
    </row>
    <row r="1433" spans="1:6" ht="15.75">
      <c r="A1433" t="str">
        <f t="shared" si="22"/>
        <v>.160260100</v>
      </c>
      <c r="B1433">
        <v>160260100</v>
      </c>
      <c r="C1433" t="s">
        <v>1895</v>
      </c>
      <c r="D1433" s="164">
        <v>658600</v>
      </c>
      <c r="E1433" s="164">
        <v>0</v>
      </c>
      <c r="F1433" s="164">
        <v>3294</v>
      </c>
    </row>
    <row r="1434" spans="1:6" ht="15.75">
      <c r="A1434" t="str">
        <f t="shared" si="22"/>
        <v>.160260150</v>
      </c>
      <c r="B1434">
        <v>160260150</v>
      </c>
      <c r="C1434" t="s">
        <v>1895</v>
      </c>
      <c r="D1434" s="164">
        <v>228900</v>
      </c>
      <c r="E1434" s="164">
        <v>0</v>
      </c>
      <c r="F1434" s="164">
        <v>1078</v>
      </c>
    </row>
    <row r="1435" spans="1:6" ht="15.75">
      <c r="A1435" t="str">
        <f t="shared" si="22"/>
        <v>.160260200</v>
      </c>
      <c r="B1435">
        <v>160260200</v>
      </c>
      <c r="C1435" t="s">
        <v>2483</v>
      </c>
      <c r="D1435" s="164">
        <v>82900</v>
      </c>
      <c r="E1435" s="164">
        <v>82900</v>
      </c>
      <c r="F1435" s="164">
        <v>531</v>
      </c>
    </row>
    <row r="1436" spans="1:6" ht="15.75">
      <c r="A1436" t="str">
        <f t="shared" si="22"/>
        <v>.160260300</v>
      </c>
      <c r="B1436">
        <v>160260300</v>
      </c>
      <c r="C1436" t="s">
        <v>2485</v>
      </c>
      <c r="D1436" s="164">
        <v>1625200</v>
      </c>
      <c r="E1436" s="164">
        <v>89300</v>
      </c>
      <c r="F1436" s="164">
        <v>16252</v>
      </c>
    </row>
    <row r="1437" spans="1:6" ht="15.75">
      <c r="A1437" t="str">
        <f t="shared" si="22"/>
        <v>.160260400</v>
      </c>
      <c r="B1437">
        <v>160260400</v>
      </c>
      <c r="C1437" t="s">
        <v>2487</v>
      </c>
      <c r="D1437" s="164">
        <v>144000</v>
      </c>
      <c r="E1437" s="164">
        <v>144000</v>
      </c>
      <c r="F1437" s="164">
        <v>1197</v>
      </c>
    </row>
    <row r="1438" spans="1:6" ht="15.75">
      <c r="A1438" t="str">
        <f t="shared" si="22"/>
        <v>.160260425</v>
      </c>
      <c r="B1438">
        <v>160260425</v>
      </c>
      <c r="C1438" t="s">
        <v>2410</v>
      </c>
      <c r="D1438" s="164">
        <v>725300</v>
      </c>
      <c r="E1438" s="164">
        <v>0</v>
      </c>
      <c r="F1438" s="164">
        <v>7253</v>
      </c>
    </row>
    <row r="1439" spans="1:6" ht="15.75">
      <c r="A1439" t="str">
        <f t="shared" si="22"/>
        <v>.160260450</v>
      </c>
      <c r="B1439">
        <v>160260450</v>
      </c>
      <c r="C1439" t="s">
        <v>2399</v>
      </c>
      <c r="D1439" s="164">
        <v>775100</v>
      </c>
      <c r="E1439" s="164">
        <v>0</v>
      </c>
      <c r="F1439" s="164">
        <v>3876</v>
      </c>
    </row>
    <row r="1440" spans="1:6" ht="15.75">
      <c r="A1440" t="str">
        <f t="shared" si="22"/>
        <v>.160260500</v>
      </c>
      <c r="B1440">
        <v>160260500</v>
      </c>
      <c r="C1440" t="s">
        <v>2410</v>
      </c>
      <c r="D1440" s="164">
        <v>1486800</v>
      </c>
      <c r="E1440" s="164">
        <v>0</v>
      </c>
      <c r="F1440" s="164">
        <v>13205</v>
      </c>
    </row>
    <row r="1441" spans="1:6" ht="15.75">
      <c r="A1441" t="str">
        <f t="shared" si="22"/>
        <v>.160260600</v>
      </c>
      <c r="B1441">
        <v>160260600</v>
      </c>
      <c r="C1441" t="s">
        <v>2489</v>
      </c>
      <c r="D1441" s="164">
        <v>103700</v>
      </c>
      <c r="E1441" s="164">
        <v>103700</v>
      </c>
      <c r="F1441" s="164">
        <v>758</v>
      </c>
    </row>
    <row r="1442" spans="1:6" ht="15.75">
      <c r="A1442" t="str">
        <f t="shared" si="22"/>
        <v>.160260700</v>
      </c>
      <c r="B1442">
        <v>160260700</v>
      </c>
      <c r="C1442" t="s">
        <v>1895</v>
      </c>
      <c r="D1442" s="164">
        <v>772400</v>
      </c>
      <c r="E1442" s="164">
        <v>0</v>
      </c>
      <c r="F1442" s="164">
        <v>3862</v>
      </c>
    </row>
    <row r="1443" spans="1:6" ht="15.75">
      <c r="A1443" t="str">
        <f t="shared" si="22"/>
        <v>.160270500</v>
      </c>
      <c r="B1443">
        <v>160270500</v>
      </c>
      <c r="C1443" t="s">
        <v>1895</v>
      </c>
      <c r="D1443" s="164">
        <v>786000</v>
      </c>
      <c r="E1443" s="164">
        <v>0</v>
      </c>
      <c r="F1443" s="164">
        <v>3930</v>
      </c>
    </row>
    <row r="1444" spans="1:6" ht="15.75">
      <c r="A1444" t="str">
        <f t="shared" si="22"/>
        <v>.160270550</v>
      </c>
      <c r="B1444">
        <v>160270550</v>
      </c>
      <c r="C1444" t="s">
        <v>1895</v>
      </c>
      <c r="D1444" s="164">
        <v>378200</v>
      </c>
      <c r="E1444" s="164">
        <v>0</v>
      </c>
      <c r="F1444" s="164">
        <v>1892</v>
      </c>
    </row>
    <row r="1445" spans="1:6" ht="15.75">
      <c r="A1445" t="str">
        <f t="shared" si="22"/>
        <v>.160350100</v>
      </c>
      <c r="B1445">
        <v>160350100</v>
      </c>
      <c r="C1445" t="s">
        <v>1518</v>
      </c>
      <c r="D1445" s="164">
        <v>419200</v>
      </c>
      <c r="E1445" s="164">
        <v>0</v>
      </c>
      <c r="F1445" s="164">
        <v>4192</v>
      </c>
    </row>
    <row r="1446" spans="1:6" ht="15.75">
      <c r="A1446" t="str">
        <f t="shared" si="22"/>
        <v>.160350200</v>
      </c>
      <c r="B1446">
        <v>160350200</v>
      </c>
      <c r="C1446" t="s">
        <v>2491</v>
      </c>
      <c r="D1446" s="164">
        <v>250600</v>
      </c>
      <c r="E1446" s="164">
        <v>63800</v>
      </c>
      <c r="F1446" s="164">
        <v>1783</v>
      </c>
    </row>
    <row r="1447" spans="1:6" ht="15.75">
      <c r="A1447" t="str">
        <f t="shared" si="22"/>
        <v>.160350250</v>
      </c>
      <c r="B1447">
        <v>160350250</v>
      </c>
      <c r="C1447" t="s">
        <v>3372</v>
      </c>
      <c r="D1447" s="164">
        <v>200</v>
      </c>
      <c r="E1447" s="164">
        <v>200</v>
      </c>
      <c r="F1447" s="164">
        <v>3</v>
      </c>
    </row>
    <row r="1448" spans="1:6" ht="15.75">
      <c r="A1448" t="str">
        <f t="shared" si="22"/>
        <v>.160350300</v>
      </c>
      <c r="B1448">
        <v>160350300</v>
      </c>
      <c r="C1448" t="s">
        <v>2494</v>
      </c>
      <c r="D1448" s="164">
        <v>1473300</v>
      </c>
      <c r="E1448" s="164">
        <v>0</v>
      </c>
      <c r="F1448" s="164">
        <v>14733</v>
      </c>
    </row>
    <row r="1449" spans="1:6" ht="15.75">
      <c r="A1449" t="str">
        <f t="shared" si="22"/>
        <v>.160350400</v>
      </c>
      <c r="B1449">
        <v>160350400</v>
      </c>
      <c r="C1449" t="s">
        <v>2496</v>
      </c>
      <c r="D1449" s="164">
        <v>695900</v>
      </c>
      <c r="E1449" s="164">
        <v>0</v>
      </c>
      <c r="F1449" s="164">
        <v>6959</v>
      </c>
    </row>
    <row r="1450" spans="1:6" ht="15.75">
      <c r="A1450" t="str">
        <f t="shared" si="22"/>
        <v>.160350450</v>
      </c>
      <c r="B1450">
        <v>160350450</v>
      </c>
      <c r="C1450" t="s">
        <v>2784</v>
      </c>
      <c r="D1450" s="164">
        <v>131300</v>
      </c>
      <c r="E1450" s="164">
        <v>131300</v>
      </c>
      <c r="F1450" s="164">
        <v>1059</v>
      </c>
    </row>
    <row r="1451" spans="1:6" ht="15.75">
      <c r="A1451" t="str">
        <f t="shared" si="22"/>
        <v>.160350500</v>
      </c>
      <c r="B1451">
        <v>160350500</v>
      </c>
      <c r="C1451" t="s">
        <v>2499</v>
      </c>
      <c r="D1451" s="164">
        <v>786100</v>
      </c>
      <c r="E1451" s="164">
        <v>0</v>
      </c>
      <c r="F1451" s="164">
        <v>7861</v>
      </c>
    </row>
    <row r="1452" spans="1:6" ht="15.75">
      <c r="A1452" t="str">
        <f t="shared" si="22"/>
        <v>.160350600</v>
      </c>
      <c r="B1452">
        <v>160350600</v>
      </c>
      <c r="C1452" t="s">
        <v>2501</v>
      </c>
      <c r="D1452" s="164">
        <v>139500</v>
      </c>
      <c r="E1452" s="164">
        <v>55200</v>
      </c>
      <c r="F1452" s="164">
        <v>753</v>
      </c>
    </row>
    <row r="1453" spans="1:6" ht="15.75">
      <c r="A1453" t="str">
        <f t="shared" si="22"/>
        <v>.160350650</v>
      </c>
      <c r="B1453">
        <v>160350650</v>
      </c>
      <c r="C1453" t="s">
        <v>2503</v>
      </c>
      <c r="D1453" s="164">
        <v>562400</v>
      </c>
      <c r="E1453" s="164">
        <v>0</v>
      </c>
      <c r="F1453" s="164">
        <v>5624</v>
      </c>
    </row>
    <row r="1454" spans="1:6" ht="15.75">
      <c r="A1454" t="str">
        <f t="shared" si="22"/>
        <v>.160350700</v>
      </c>
      <c r="B1454">
        <v>160350700</v>
      </c>
      <c r="C1454" t="s">
        <v>1502</v>
      </c>
      <c r="D1454" s="164">
        <v>525200</v>
      </c>
      <c r="E1454" s="164">
        <v>0</v>
      </c>
      <c r="F1454" s="164">
        <v>5252</v>
      </c>
    </row>
    <row r="1455" spans="1:6" ht="15.75">
      <c r="A1455" t="str">
        <f t="shared" si="22"/>
        <v>.160360100</v>
      </c>
      <c r="B1455">
        <v>160360100</v>
      </c>
      <c r="C1455" t="s">
        <v>2505</v>
      </c>
      <c r="D1455" s="164">
        <v>168800</v>
      </c>
      <c r="E1455" s="164">
        <v>80600</v>
      </c>
      <c r="F1455" s="164">
        <v>947</v>
      </c>
    </row>
    <row r="1456" spans="1:6" ht="15.75">
      <c r="A1456" t="str">
        <f t="shared" si="22"/>
        <v>.160360150</v>
      </c>
      <c r="B1456">
        <v>160360150</v>
      </c>
      <c r="C1456" t="s">
        <v>2507</v>
      </c>
      <c r="D1456" s="164">
        <v>1169200</v>
      </c>
      <c r="E1456" s="164">
        <v>0</v>
      </c>
      <c r="F1456" s="164">
        <v>11692</v>
      </c>
    </row>
    <row r="1457" spans="1:6" ht="15.75">
      <c r="A1457" t="str">
        <f t="shared" si="22"/>
        <v>.160360200</v>
      </c>
      <c r="B1457">
        <v>160360200</v>
      </c>
      <c r="C1457" t="s">
        <v>1979</v>
      </c>
      <c r="D1457" s="164">
        <v>628000</v>
      </c>
      <c r="E1457" s="164">
        <v>0</v>
      </c>
      <c r="F1457" s="164">
        <v>4877</v>
      </c>
    </row>
    <row r="1458" spans="1:6" ht="15.75">
      <c r="A1458" t="str">
        <f t="shared" si="22"/>
        <v>.160360250</v>
      </c>
      <c r="B1458">
        <v>160360250</v>
      </c>
      <c r="C1458" t="s">
        <v>2509</v>
      </c>
      <c r="D1458" s="164">
        <v>37800</v>
      </c>
      <c r="E1458" s="164">
        <v>0</v>
      </c>
      <c r="F1458" s="164">
        <v>378</v>
      </c>
    </row>
    <row r="1459" spans="1:6" ht="15.75">
      <c r="A1459" t="str">
        <f t="shared" si="22"/>
        <v>.160360275</v>
      </c>
      <c r="B1459">
        <v>160360275</v>
      </c>
      <c r="C1459" t="s">
        <v>2511</v>
      </c>
      <c r="D1459" s="164">
        <v>70600</v>
      </c>
      <c r="E1459" s="164">
        <v>70600</v>
      </c>
      <c r="F1459" s="164">
        <v>706</v>
      </c>
    </row>
    <row r="1460" spans="1:6" ht="15.75">
      <c r="A1460" t="str">
        <f t="shared" si="22"/>
        <v>.160360300</v>
      </c>
      <c r="B1460">
        <v>160360300</v>
      </c>
      <c r="C1460" t="s">
        <v>1499</v>
      </c>
      <c r="D1460" s="164">
        <v>383300</v>
      </c>
      <c r="E1460" s="164">
        <v>0</v>
      </c>
      <c r="F1460" s="164">
        <v>1917</v>
      </c>
    </row>
    <row r="1461" spans="1:6" ht="15.75">
      <c r="A1461" t="str">
        <f t="shared" si="22"/>
        <v>.160360400</v>
      </c>
      <c r="B1461">
        <v>160360400</v>
      </c>
      <c r="C1461" t="s">
        <v>2513</v>
      </c>
      <c r="D1461" s="164">
        <v>1071600</v>
      </c>
      <c r="E1461" s="164">
        <v>85000</v>
      </c>
      <c r="F1461" s="164">
        <v>5487</v>
      </c>
    </row>
    <row r="1462" spans="1:6" ht="15.75">
      <c r="A1462" t="str">
        <f t="shared" si="22"/>
        <v>.160360500</v>
      </c>
      <c r="B1462">
        <v>160360500</v>
      </c>
      <c r="C1462" t="s">
        <v>2513</v>
      </c>
      <c r="D1462" s="164">
        <v>111200</v>
      </c>
      <c r="E1462" s="164">
        <v>88000</v>
      </c>
      <c r="F1462" s="164">
        <v>996</v>
      </c>
    </row>
    <row r="1463" spans="1:6" ht="15.75">
      <c r="A1463" t="str">
        <f t="shared" si="22"/>
        <v>.169970010</v>
      </c>
      <c r="B1463">
        <v>169970010</v>
      </c>
      <c r="C1463" t="s">
        <v>3521</v>
      </c>
      <c r="D1463" s="164">
        <v>262000</v>
      </c>
      <c r="E1463" s="164">
        <v>262000</v>
      </c>
      <c r="F1463" s="164">
        <v>5240</v>
      </c>
    </row>
    <row r="1464" spans="1:6" ht="15.75">
      <c r="A1464" t="str">
        <f t="shared" si="22"/>
        <v>.170010100</v>
      </c>
      <c r="B1464">
        <v>170010100</v>
      </c>
      <c r="C1464" t="s">
        <v>2515</v>
      </c>
      <c r="D1464" s="164">
        <v>139800</v>
      </c>
      <c r="E1464" s="164">
        <v>139800</v>
      </c>
      <c r="F1464" s="164">
        <v>1151</v>
      </c>
    </row>
    <row r="1465" spans="1:6" ht="15.75">
      <c r="A1465" t="str">
        <f t="shared" si="22"/>
        <v>.170010150</v>
      </c>
      <c r="B1465">
        <v>170010150</v>
      </c>
      <c r="C1465" t="s">
        <v>2517</v>
      </c>
      <c r="D1465" s="164">
        <v>557900</v>
      </c>
      <c r="E1465" s="164">
        <v>0</v>
      </c>
      <c r="F1465" s="164">
        <v>3963</v>
      </c>
    </row>
    <row r="1466" spans="1:6" ht="15.75">
      <c r="A1466" t="str">
        <f t="shared" si="22"/>
        <v>.170010200</v>
      </c>
      <c r="B1466">
        <v>170010200</v>
      </c>
      <c r="C1466" t="s">
        <v>2519</v>
      </c>
      <c r="D1466" s="164">
        <v>48700</v>
      </c>
      <c r="E1466" s="164">
        <v>48700</v>
      </c>
      <c r="F1466" s="164">
        <v>292</v>
      </c>
    </row>
    <row r="1467" spans="1:6" ht="15.75">
      <c r="A1467" t="str">
        <f t="shared" si="22"/>
        <v>.170010300</v>
      </c>
      <c r="B1467">
        <v>170010300</v>
      </c>
      <c r="C1467" t="s">
        <v>3651</v>
      </c>
      <c r="D1467" s="164">
        <v>134400</v>
      </c>
      <c r="E1467" s="164">
        <v>81200</v>
      </c>
      <c r="F1467" s="164">
        <v>1073</v>
      </c>
    </row>
    <row r="1468" spans="1:6" ht="15.75">
      <c r="A1468" t="str">
        <f t="shared" si="22"/>
        <v>.170010400</v>
      </c>
      <c r="B1468">
        <v>170010400</v>
      </c>
      <c r="C1468" t="s">
        <v>3651</v>
      </c>
      <c r="D1468" s="164">
        <v>78800</v>
      </c>
      <c r="E1468" s="164">
        <v>75500</v>
      </c>
      <c r="F1468" s="164">
        <v>470</v>
      </c>
    </row>
    <row r="1469" spans="1:6" ht="15.75">
      <c r="A1469" t="str">
        <f t="shared" si="22"/>
        <v>.170010500</v>
      </c>
      <c r="B1469">
        <v>170010500</v>
      </c>
      <c r="C1469" t="s">
        <v>2521</v>
      </c>
      <c r="D1469" s="164">
        <v>658400</v>
      </c>
      <c r="E1469" s="164">
        <v>0</v>
      </c>
      <c r="F1469" s="164">
        <v>6454</v>
      </c>
    </row>
    <row r="1470" spans="1:6" ht="15.75">
      <c r="A1470" t="str">
        <f t="shared" si="22"/>
        <v>.170010600</v>
      </c>
      <c r="B1470">
        <v>170010600</v>
      </c>
      <c r="C1470" t="s">
        <v>2103</v>
      </c>
      <c r="D1470" s="164">
        <v>594300</v>
      </c>
      <c r="E1470" s="164">
        <v>114200</v>
      </c>
      <c r="F1470" s="164">
        <v>3268</v>
      </c>
    </row>
    <row r="1471" spans="1:6" ht="15.75">
      <c r="A1471" t="str">
        <f t="shared" si="22"/>
        <v>.170010700</v>
      </c>
      <c r="B1471">
        <v>170010700</v>
      </c>
      <c r="C1471" t="s">
        <v>2524</v>
      </c>
      <c r="D1471" s="164">
        <v>473700</v>
      </c>
      <c r="E1471" s="164">
        <v>0</v>
      </c>
      <c r="F1471" s="164">
        <v>3328</v>
      </c>
    </row>
    <row r="1472" spans="1:6" ht="15.75">
      <c r="A1472" t="str">
        <f t="shared" si="22"/>
        <v>.170010800</v>
      </c>
      <c r="B1472">
        <v>170010800</v>
      </c>
      <c r="C1472" t="s">
        <v>3586</v>
      </c>
      <c r="D1472" s="164">
        <v>1337400</v>
      </c>
      <c r="E1472" s="164">
        <v>0</v>
      </c>
      <c r="F1472" s="164">
        <v>13374</v>
      </c>
    </row>
    <row r="1473" spans="1:6" ht="15.75">
      <c r="A1473" t="str">
        <f t="shared" si="22"/>
        <v>.170010900</v>
      </c>
      <c r="B1473">
        <v>170010900</v>
      </c>
      <c r="C1473" t="s">
        <v>1638</v>
      </c>
      <c r="D1473" s="164">
        <v>766200</v>
      </c>
      <c r="E1473" s="164">
        <v>0</v>
      </c>
      <c r="F1473" s="164">
        <v>7662</v>
      </c>
    </row>
    <row r="1474" spans="1:6" ht="15.75">
      <c r="A1474" t="str">
        <f t="shared" si="22"/>
        <v>.170011000</v>
      </c>
      <c r="B1474">
        <v>170011000</v>
      </c>
      <c r="C1474" t="s">
        <v>2527</v>
      </c>
      <c r="D1474" s="164">
        <v>1660700</v>
      </c>
      <c r="E1474" s="164">
        <v>83900</v>
      </c>
      <c r="F1474" s="164">
        <v>8426</v>
      </c>
    </row>
    <row r="1475" spans="1:6" ht="15.75">
      <c r="A1475" t="str">
        <f t="shared" si="22"/>
        <v>.170011100</v>
      </c>
      <c r="B1475">
        <v>170011100</v>
      </c>
      <c r="C1475" t="s">
        <v>2517</v>
      </c>
      <c r="D1475" s="164">
        <v>83700</v>
      </c>
      <c r="E1475" s="164">
        <v>0</v>
      </c>
      <c r="F1475" s="164">
        <v>837</v>
      </c>
    </row>
    <row r="1476" spans="1:6" ht="15.75">
      <c r="A1476" t="str">
        <f aca="true" t="shared" si="23" ref="A1476:A1539">CONCATENATE(".",B1476)</f>
        <v>.170020100</v>
      </c>
      <c r="B1476">
        <v>170020100</v>
      </c>
      <c r="C1476" t="s">
        <v>2529</v>
      </c>
      <c r="D1476" s="164">
        <v>751000</v>
      </c>
      <c r="E1476" s="164">
        <v>0</v>
      </c>
      <c r="F1476" s="164">
        <v>7510</v>
      </c>
    </row>
    <row r="1477" spans="1:6" ht="15.75">
      <c r="A1477" t="str">
        <f t="shared" si="23"/>
        <v>.170020150</v>
      </c>
      <c r="B1477">
        <v>170020150</v>
      </c>
      <c r="C1477" t="s">
        <v>1638</v>
      </c>
      <c r="D1477" s="164">
        <v>702200</v>
      </c>
      <c r="E1477" s="164">
        <v>0</v>
      </c>
      <c r="F1477" s="164">
        <v>3511</v>
      </c>
    </row>
    <row r="1478" spans="1:6" ht="15.75">
      <c r="A1478" t="str">
        <f t="shared" si="23"/>
        <v>.170020200</v>
      </c>
      <c r="B1478">
        <v>170020200</v>
      </c>
      <c r="C1478" t="s">
        <v>1638</v>
      </c>
      <c r="D1478" s="164">
        <v>332800</v>
      </c>
      <c r="E1478" s="164">
        <v>267600</v>
      </c>
      <c r="F1478" s="164">
        <v>2870</v>
      </c>
    </row>
    <row r="1479" spans="1:6" ht="15.75">
      <c r="A1479" t="str">
        <f t="shared" si="23"/>
        <v>.170020300</v>
      </c>
      <c r="B1479">
        <v>170020300</v>
      </c>
      <c r="C1479" t="s">
        <v>3586</v>
      </c>
      <c r="D1479" s="164">
        <v>1653600</v>
      </c>
      <c r="E1479" s="164">
        <v>274100</v>
      </c>
      <c r="F1479" s="164">
        <v>9513</v>
      </c>
    </row>
    <row r="1480" spans="1:6" ht="15.75">
      <c r="A1480" t="str">
        <f t="shared" si="23"/>
        <v>.170020400</v>
      </c>
      <c r="B1480">
        <v>170020400</v>
      </c>
      <c r="C1480" t="s">
        <v>2531</v>
      </c>
      <c r="D1480" s="164">
        <v>1309200</v>
      </c>
      <c r="E1480" s="164">
        <v>0</v>
      </c>
      <c r="F1480" s="164">
        <v>13092</v>
      </c>
    </row>
    <row r="1481" spans="1:6" ht="15.75">
      <c r="A1481" t="str">
        <f t="shared" si="23"/>
        <v>.170020450</v>
      </c>
      <c r="B1481">
        <v>170020450</v>
      </c>
      <c r="C1481" t="s">
        <v>2533</v>
      </c>
      <c r="D1481" s="164">
        <v>137600</v>
      </c>
      <c r="E1481" s="164">
        <v>137600</v>
      </c>
      <c r="F1481" s="164">
        <v>1314</v>
      </c>
    </row>
    <row r="1482" spans="1:6" ht="15.75">
      <c r="A1482" t="str">
        <f t="shared" si="23"/>
        <v>.170020500</v>
      </c>
      <c r="B1482">
        <v>170020500</v>
      </c>
      <c r="C1482" t="s">
        <v>2535</v>
      </c>
      <c r="D1482" s="164">
        <v>1378200</v>
      </c>
      <c r="E1482" s="164">
        <v>0</v>
      </c>
      <c r="F1482" s="164">
        <v>13782</v>
      </c>
    </row>
    <row r="1483" spans="1:6" ht="15.75">
      <c r="A1483" t="str">
        <f t="shared" si="23"/>
        <v>.170030100</v>
      </c>
      <c r="B1483">
        <v>170030100</v>
      </c>
      <c r="C1483" t="s">
        <v>2538</v>
      </c>
      <c r="D1483" s="164">
        <v>626600</v>
      </c>
      <c r="E1483" s="164">
        <v>0</v>
      </c>
      <c r="F1483" s="164">
        <v>6266</v>
      </c>
    </row>
    <row r="1484" spans="1:6" ht="15.75">
      <c r="A1484" t="str">
        <f t="shared" si="23"/>
        <v>.170030200</v>
      </c>
      <c r="B1484">
        <v>170030200</v>
      </c>
      <c r="C1484" t="s">
        <v>2540</v>
      </c>
      <c r="D1484" s="164">
        <v>651400</v>
      </c>
      <c r="E1484" s="164">
        <v>0</v>
      </c>
      <c r="F1484" s="164">
        <v>6514</v>
      </c>
    </row>
    <row r="1485" spans="1:6" ht="15.75">
      <c r="A1485" t="str">
        <f t="shared" si="23"/>
        <v>.170030300</v>
      </c>
      <c r="B1485">
        <v>170030300</v>
      </c>
      <c r="C1485" t="s">
        <v>2535</v>
      </c>
      <c r="D1485" s="164">
        <v>1803500</v>
      </c>
      <c r="E1485" s="164">
        <v>110900</v>
      </c>
      <c r="F1485" s="164">
        <v>17518</v>
      </c>
    </row>
    <row r="1486" spans="1:6" ht="15.75">
      <c r="A1486" t="str">
        <f t="shared" si="23"/>
        <v>.170030400</v>
      </c>
      <c r="B1486">
        <v>170030400</v>
      </c>
      <c r="C1486" t="s">
        <v>2542</v>
      </c>
      <c r="D1486" s="164">
        <v>1384500</v>
      </c>
      <c r="E1486" s="164">
        <v>0</v>
      </c>
      <c r="F1486" s="164">
        <v>13845</v>
      </c>
    </row>
    <row r="1487" spans="1:6" ht="15.75">
      <c r="A1487" t="str">
        <f t="shared" si="23"/>
        <v>.170030500</v>
      </c>
      <c r="B1487">
        <v>170030500</v>
      </c>
      <c r="C1487" t="s">
        <v>2545</v>
      </c>
      <c r="D1487" s="164">
        <v>1423600</v>
      </c>
      <c r="E1487" s="164">
        <v>92800</v>
      </c>
      <c r="F1487" s="164">
        <v>7293</v>
      </c>
    </row>
    <row r="1488" spans="1:6" ht="15.75">
      <c r="A1488" t="str">
        <f t="shared" si="23"/>
        <v>.170040200</v>
      </c>
      <c r="B1488">
        <v>170040200</v>
      </c>
      <c r="C1488" t="s">
        <v>2535</v>
      </c>
      <c r="D1488" s="164">
        <v>676200</v>
      </c>
      <c r="E1488" s="164">
        <v>0</v>
      </c>
      <c r="F1488" s="164">
        <v>6762</v>
      </c>
    </row>
    <row r="1489" spans="1:6" ht="15.75">
      <c r="A1489" t="str">
        <f t="shared" si="23"/>
        <v>.170040300</v>
      </c>
      <c r="B1489">
        <v>170040300</v>
      </c>
      <c r="C1489" t="s">
        <v>2547</v>
      </c>
      <c r="D1489" s="164">
        <v>1927800</v>
      </c>
      <c r="E1489" s="164">
        <v>0</v>
      </c>
      <c r="F1489" s="164">
        <v>18933</v>
      </c>
    </row>
    <row r="1490" spans="1:6" ht="15.75">
      <c r="A1490" t="str">
        <f t="shared" si="23"/>
        <v>.170090100</v>
      </c>
      <c r="B1490">
        <v>170090100</v>
      </c>
      <c r="C1490" t="s">
        <v>2548</v>
      </c>
      <c r="D1490" s="164">
        <v>875500</v>
      </c>
      <c r="E1490" s="164">
        <v>0</v>
      </c>
      <c r="F1490" s="164">
        <v>4824</v>
      </c>
    </row>
    <row r="1491" spans="1:6" ht="15.75">
      <c r="A1491" t="str">
        <f t="shared" si="23"/>
        <v>.170090400</v>
      </c>
      <c r="B1491">
        <v>170090400</v>
      </c>
      <c r="C1491" t="s">
        <v>2547</v>
      </c>
      <c r="D1491" s="164">
        <v>604800</v>
      </c>
      <c r="E1491" s="164">
        <v>0</v>
      </c>
      <c r="F1491" s="164">
        <v>6048</v>
      </c>
    </row>
    <row r="1492" spans="1:6" ht="15.75">
      <c r="A1492" t="str">
        <f t="shared" si="23"/>
        <v>.170090500</v>
      </c>
      <c r="B1492">
        <v>170090500</v>
      </c>
      <c r="C1492" t="s">
        <v>4013</v>
      </c>
      <c r="D1492" s="164">
        <v>621000</v>
      </c>
      <c r="E1492" s="164">
        <v>0</v>
      </c>
      <c r="F1492" s="164">
        <v>3105</v>
      </c>
    </row>
    <row r="1493" spans="1:6" ht="15.75">
      <c r="A1493" t="str">
        <f t="shared" si="23"/>
        <v>.170090600</v>
      </c>
      <c r="B1493">
        <v>170090600</v>
      </c>
      <c r="C1493" t="s">
        <v>2550</v>
      </c>
      <c r="D1493" s="164">
        <v>187100</v>
      </c>
      <c r="E1493" s="164">
        <v>187100</v>
      </c>
      <c r="F1493" s="164">
        <v>1667</v>
      </c>
    </row>
    <row r="1494" spans="1:6" ht="15.75">
      <c r="A1494" t="str">
        <f t="shared" si="23"/>
        <v>.170090700</v>
      </c>
      <c r="B1494">
        <v>170090700</v>
      </c>
      <c r="C1494" t="s">
        <v>2552</v>
      </c>
      <c r="D1494" s="164">
        <v>644100</v>
      </c>
      <c r="E1494" s="164">
        <v>0</v>
      </c>
      <c r="F1494" s="164">
        <v>4831</v>
      </c>
    </row>
    <row r="1495" spans="1:6" ht="15.75">
      <c r="A1495" t="str">
        <f t="shared" si="23"/>
        <v>.170090800</v>
      </c>
      <c r="B1495">
        <v>170090800</v>
      </c>
      <c r="C1495" t="s">
        <v>2554</v>
      </c>
      <c r="D1495" s="164">
        <v>102600</v>
      </c>
      <c r="E1495" s="164">
        <v>102600</v>
      </c>
      <c r="F1495" s="164">
        <v>746</v>
      </c>
    </row>
    <row r="1496" spans="1:6" ht="15.75">
      <c r="A1496" t="str">
        <f t="shared" si="23"/>
        <v>.170090900</v>
      </c>
      <c r="B1496">
        <v>170090900</v>
      </c>
      <c r="C1496" t="s">
        <v>2548</v>
      </c>
      <c r="D1496" s="164">
        <v>1430800</v>
      </c>
      <c r="E1496" s="164">
        <v>168000</v>
      </c>
      <c r="F1496" s="164">
        <v>7627</v>
      </c>
    </row>
    <row r="1497" spans="1:6" ht="15.75">
      <c r="A1497" t="str">
        <f t="shared" si="23"/>
        <v>.170100100</v>
      </c>
      <c r="B1497">
        <v>170100100</v>
      </c>
      <c r="C1497" t="s">
        <v>2556</v>
      </c>
      <c r="D1497" s="164">
        <v>812000</v>
      </c>
      <c r="E1497" s="164">
        <v>103700</v>
      </c>
      <c r="F1497" s="164">
        <v>4263</v>
      </c>
    </row>
    <row r="1498" spans="1:6" ht="15.75">
      <c r="A1498" t="str">
        <f t="shared" si="23"/>
        <v>.170100200</v>
      </c>
      <c r="B1498">
        <v>170100200</v>
      </c>
      <c r="C1498" t="s">
        <v>2542</v>
      </c>
      <c r="D1498" s="164">
        <v>639000</v>
      </c>
      <c r="E1498" s="164">
        <v>0</v>
      </c>
      <c r="F1498" s="164">
        <v>6390</v>
      </c>
    </row>
    <row r="1499" spans="1:6" ht="15.75">
      <c r="A1499" t="str">
        <f t="shared" si="23"/>
        <v>.170100300</v>
      </c>
      <c r="B1499">
        <v>170100300</v>
      </c>
      <c r="C1499" t="s">
        <v>2559</v>
      </c>
      <c r="D1499" s="164">
        <v>982300</v>
      </c>
      <c r="E1499" s="164">
        <v>139600</v>
      </c>
      <c r="F1499" s="164">
        <v>5192</v>
      </c>
    </row>
    <row r="1500" spans="1:6" ht="15.75">
      <c r="A1500" t="str">
        <f t="shared" si="23"/>
        <v>.170100375</v>
      </c>
      <c r="B1500">
        <v>170100375</v>
      </c>
      <c r="C1500" t="s">
        <v>2559</v>
      </c>
      <c r="D1500" s="164">
        <v>309500</v>
      </c>
      <c r="E1500" s="164">
        <v>0</v>
      </c>
      <c r="F1500" s="164">
        <v>1548</v>
      </c>
    </row>
    <row r="1501" spans="1:6" ht="15.75">
      <c r="A1501" t="str">
        <f t="shared" si="23"/>
        <v>.170100400</v>
      </c>
      <c r="B1501">
        <v>170100400</v>
      </c>
      <c r="C1501" t="s">
        <v>2556</v>
      </c>
      <c r="D1501" s="164">
        <v>672800</v>
      </c>
      <c r="E1501" s="164">
        <v>0</v>
      </c>
      <c r="F1501" s="164">
        <v>3364</v>
      </c>
    </row>
    <row r="1502" spans="1:6" ht="15.75">
      <c r="A1502" t="str">
        <f t="shared" si="23"/>
        <v>.170100500</v>
      </c>
      <c r="B1502">
        <v>170100500</v>
      </c>
      <c r="C1502" t="s">
        <v>2548</v>
      </c>
      <c r="D1502" s="164">
        <v>615100</v>
      </c>
      <c r="E1502" s="164">
        <v>0</v>
      </c>
      <c r="F1502" s="164">
        <v>6151</v>
      </c>
    </row>
    <row r="1503" spans="1:6" ht="15.75">
      <c r="A1503" t="str">
        <f t="shared" si="23"/>
        <v>.170100550</v>
      </c>
      <c r="B1503">
        <v>170100550</v>
      </c>
      <c r="C1503" t="s">
        <v>2561</v>
      </c>
      <c r="D1503" s="164">
        <v>128300</v>
      </c>
      <c r="E1503" s="164">
        <v>0</v>
      </c>
      <c r="F1503" s="164">
        <v>492</v>
      </c>
    </row>
    <row r="1504" spans="1:6" ht="15.75">
      <c r="A1504" t="str">
        <f t="shared" si="23"/>
        <v>.170100600</v>
      </c>
      <c r="B1504">
        <v>170100600</v>
      </c>
      <c r="C1504" t="s">
        <v>2563</v>
      </c>
      <c r="D1504" s="164">
        <v>1275500</v>
      </c>
      <c r="E1504" s="164">
        <v>148600</v>
      </c>
      <c r="F1504" s="164">
        <v>6882</v>
      </c>
    </row>
    <row r="1505" spans="1:6" ht="15.75">
      <c r="A1505" t="str">
        <f t="shared" si="23"/>
        <v>.170100700</v>
      </c>
      <c r="B1505">
        <v>170100700</v>
      </c>
      <c r="C1505" t="s">
        <v>2566</v>
      </c>
      <c r="D1505" s="164">
        <v>869600</v>
      </c>
      <c r="E1505" s="164">
        <v>0</v>
      </c>
      <c r="F1505" s="164">
        <v>8696</v>
      </c>
    </row>
    <row r="1506" spans="1:6" ht="15.75">
      <c r="A1506" t="str">
        <f t="shared" si="23"/>
        <v>.170100750</v>
      </c>
      <c r="B1506">
        <v>170100750</v>
      </c>
      <c r="C1506" t="s">
        <v>2568</v>
      </c>
      <c r="D1506" s="164">
        <v>137700</v>
      </c>
      <c r="E1506" s="164">
        <v>61900</v>
      </c>
      <c r="F1506" s="164">
        <v>750</v>
      </c>
    </row>
    <row r="1507" spans="1:6" ht="15.75">
      <c r="A1507" t="str">
        <f t="shared" si="23"/>
        <v>.170100800</v>
      </c>
      <c r="B1507">
        <v>170100800</v>
      </c>
      <c r="C1507" t="s">
        <v>2556</v>
      </c>
      <c r="D1507" s="164">
        <v>321400</v>
      </c>
      <c r="E1507" s="164">
        <v>0</v>
      </c>
      <c r="F1507" s="164">
        <v>2193</v>
      </c>
    </row>
    <row r="1508" spans="1:6" ht="15.75">
      <c r="A1508" t="str">
        <f t="shared" si="23"/>
        <v>.170110100</v>
      </c>
      <c r="B1508">
        <v>170110100</v>
      </c>
      <c r="C1508" t="s">
        <v>2517</v>
      </c>
      <c r="D1508" s="164">
        <v>732700</v>
      </c>
      <c r="E1508" s="164">
        <v>78000</v>
      </c>
      <c r="F1508" s="164">
        <v>7327</v>
      </c>
    </row>
    <row r="1509" spans="1:6" ht="15.75">
      <c r="A1509" t="str">
        <f t="shared" si="23"/>
        <v>.170110200</v>
      </c>
      <c r="B1509">
        <v>170110200</v>
      </c>
      <c r="C1509" t="s">
        <v>2570</v>
      </c>
      <c r="D1509" s="164">
        <v>2054200</v>
      </c>
      <c r="E1509" s="164">
        <v>0</v>
      </c>
      <c r="F1509" s="164">
        <v>20542</v>
      </c>
    </row>
    <row r="1510" spans="1:6" ht="15.75">
      <c r="A1510" t="str">
        <f t="shared" si="23"/>
        <v>.170110300</v>
      </c>
      <c r="B1510">
        <v>170110300</v>
      </c>
      <c r="C1510" t="s">
        <v>2572</v>
      </c>
      <c r="D1510" s="164">
        <v>1090100</v>
      </c>
      <c r="E1510" s="164">
        <v>0</v>
      </c>
      <c r="F1510" s="164">
        <v>5451</v>
      </c>
    </row>
    <row r="1511" spans="1:6" ht="15.75">
      <c r="A1511" t="str">
        <f t="shared" si="23"/>
        <v>.170110400</v>
      </c>
      <c r="B1511">
        <v>170110400</v>
      </c>
      <c r="C1511" t="s">
        <v>2574</v>
      </c>
      <c r="D1511" s="164">
        <v>768500</v>
      </c>
      <c r="E1511" s="164">
        <v>0</v>
      </c>
      <c r="F1511" s="164">
        <v>3843</v>
      </c>
    </row>
    <row r="1512" spans="1:6" ht="15.75">
      <c r="A1512" t="str">
        <f t="shared" si="23"/>
        <v>.170110450</v>
      </c>
      <c r="B1512">
        <v>170110450</v>
      </c>
      <c r="C1512" t="s">
        <v>2576</v>
      </c>
      <c r="D1512" s="164">
        <v>148800</v>
      </c>
      <c r="E1512" s="164">
        <v>148800</v>
      </c>
      <c r="F1512" s="164">
        <v>1488</v>
      </c>
    </row>
    <row r="1513" spans="1:6" ht="15.75">
      <c r="A1513" t="str">
        <f t="shared" si="23"/>
        <v>.170110500</v>
      </c>
      <c r="B1513">
        <v>170110500</v>
      </c>
      <c r="C1513" t="s">
        <v>1458</v>
      </c>
      <c r="D1513" s="164">
        <v>1426600</v>
      </c>
      <c r="E1513" s="164">
        <v>0</v>
      </c>
      <c r="F1513" s="164">
        <v>14266</v>
      </c>
    </row>
    <row r="1514" spans="1:6" ht="15.75">
      <c r="A1514" t="str">
        <f t="shared" si="23"/>
        <v>.170120100</v>
      </c>
      <c r="B1514">
        <v>170120100</v>
      </c>
      <c r="C1514" t="s">
        <v>2578</v>
      </c>
      <c r="D1514" s="164">
        <v>3200</v>
      </c>
      <c r="E1514" s="164">
        <v>0</v>
      </c>
      <c r="F1514" s="164">
        <v>0</v>
      </c>
    </row>
    <row r="1515" spans="1:6" ht="15.75">
      <c r="A1515" t="str">
        <f t="shared" si="23"/>
        <v>.170120200</v>
      </c>
      <c r="B1515">
        <v>170120200</v>
      </c>
      <c r="C1515" t="s">
        <v>2579</v>
      </c>
      <c r="D1515" s="164">
        <v>43600</v>
      </c>
      <c r="E1515" s="164">
        <v>43600</v>
      </c>
      <c r="F1515" s="164">
        <v>262</v>
      </c>
    </row>
    <row r="1516" spans="1:6" ht="15.75">
      <c r="A1516" t="str">
        <f t="shared" si="23"/>
        <v>.170120250</v>
      </c>
      <c r="B1516">
        <v>170120250</v>
      </c>
      <c r="C1516" t="s">
        <v>2581</v>
      </c>
      <c r="D1516" s="164">
        <v>86400</v>
      </c>
      <c r="E1516" s="164">
        <v>86400</v>
      </c>
      <c r="F1516" s="164">
        <v>569</v>
      </c>
    </row>
    <row r="1517" spans="1:6" ht="15.75">
      <c r="A1517" t="str">
        <f t="shared" si="23"/>
        <v>.170120300</v>
      </c>
      <c r="B1517">
        <v>170120300</v>
      </c>
      <c r="C1517" t="s">
        <v>2583</v>
      </c>
      <c r="D1517" s="164">
        <v>1400</v>
      </c>
      <c r="E1517" s="164">
        <v>1400</v>
      </c>
      <c r="F1517" s="164">
        <v>8</v>
      </c>
    </row>
    <row r="1518" spans="1:6" ht="15.75">
      <c r="A1518" t="str">
        <f t="shared" si="23"/>
        <v>.170120400</v>
      </c>
      <c r="B1518">
        <v>170120400</v>
      </c>
      <c r="C1518" t="s">
        <v>2583</v>
      </c>
      <c r="D1518" s="164">
        <v>42700</v>
      </c>
      <c r="E1518" s="164">
        <v>42700</v>
      </c>
      <c r="F1518" s="164">
        <v>256</v>
      </c>
    </row>
    <row r="1519" spans="1:6" ht="15.75">
      <c r="A1519" t="str">
        <f t="shared" si="23"/>
        <v>.170120600</v>
      </c>
      <c r="B1519">
        <v>170120600</v>
      </c>
      <c r="C1519" t="s">
        <v>2585</v>
      </c>
      <c r="D1519" s="164">
        <v>60700</v>
      </c>
      <c r="E1519" s="164">
        <v>60700</v>
      </c>
      <c r="F1519" s="164">
        <v>364</v>
      </c>
    </row>
    <row r="1520" spans="1:6" ht="15.75">
      <c r="A1520" t="str">
        <f t="shared" si="23"/>
        <v>.170120700</v>
      </c>
      <c r="B1520">
        <v>170120700</v>
      </c>
      <c r="C1520" t="s">
        <v>2587</v>
      </c>
      <c r="D1520" s="164">
        <v>52800</v>
      </c>
      <c r="E1520" s="164">
        <v>52800</v>
      </c>
      <c r="F1520" s="164">
        <v>317</v>
      </c>
    </row>
    <row r="1521" spans="1:6" ht="15.75">
      <c r="A1521" t="str">
        <f t="shared" si="23"/>
        <v>.170120900</v>
      </c>
      <c r="B1521">
        <v>170120900</v>
      </c>
      <c r="C1521" t="s">
        <v>2589</v>
      </c>
      <c r="D1521" s="164">
        <v>110600</v>
      </c>
      <c r="E1521" s="164">
        <v>110600</v>
      </c>
      <c r="F1521" s="164">
        <v>833</v>
      </c>
    </row>
    <row r="1522" spans="1:6" ht="15.75">
      <c r="A1522" t="str">
        <f t="shared" si="23"/>
        <v>.170121000</v>
      </c>
      <c r="B1522">
        <v>170121000</v>
      </c>
      <c r="C1522" t="s">
        <v>2591</v>
      </c>
      <c r="D1522" s="164">
        <v>57300</v>
      </c>
      <c r="E1522" s="164">
        <v>57300</v>
      </c>
      <c r="F1522" s="164">
        <v>344</v>
      </c>
    </row>
    <row r="1523" spans="1:6" ht="15.75">
      <c r="A1523" t="str">
        <f t="shared" si="23"/>
        <v>.170121100</v>
      </c>
      <c r="B1523">
        <v>170121100</v>
      </c>
      <c r="C1523" t="s">
        <v>3691</v>
      </c>
      <c r="D1523" s="164">
        <v>51800</v>
      </c>
      <c r="E1523" s="164">
        <v>51800</v>
      </c>
      <c r="F1523" s="164">
        <v>518</v>
      </c>
    </row>
    <row r="1524" spans="1:6" ht="15.75">
      <c r="A1524" t="str">
        <f t="shared" si="23"/>
        <v>.170121150</v>
      </c>
      <c r="B1524">
        <v>170121150</v>
      </c>
      <c r="C1524" t="s">
        <v>2593</v>
      </c>
      <c r="D1524" s="164">
        <v>51200</v>
      </c>
      <c r="E1524" s="164">
        <v>51200</v>
      </c>
      <c r="F1524" s="164">
        <v>307</v>
      </c>
    </row>
    <row r="1525" spans="1:6" ht="15.75">
      <c r="A1525" t="str">
        <f t="shared" si="23"/>
        <v>.170121200</v>
      </c>
      <c r="B1525">
        <v>170121200</v>
      </c>
      <c r="C1525" t="s">
        <v>2595</v>
      </c>
      <c r="D1525" s="164">
        <v>63400</v>
      </c>
      <c r="E1525" s="164">
        <v>63400</v>
      </c>
      <c r="F1525" s="164">
        <v>634</v>
      </c>
    </row>
    <row r="1526" spans="1:6" ht="15.75">
      <c r="A1526" t="str">
        <f t="shared" si="23"/>
        <v>.170121300</v>
      </c>
      <c r="B1526">
        <v>170121300</v>
      </c>
      <c r="C1526" t="s">
        <v>2597</v>
      </c>
      <c r="D1526" s="164">
        <v>39000</v>
      </c>
      <c r="E1526" s="164">
        <v>39000</v>
      </c>
      <c r="F1526" s="164">
        <v>234</v>
      </c>
    </row>
    <row r="1527" spans="1:6" ht="15.75">
      <c r="A1527" t="str">
        <f t="shared" si="23"/>
        <v>.170121400</v>
      </c>
      <c r="B1527">
        <v>170121400</v>
      </c>
      <c r="C1527" t="s">
        <v>3635</v>
      </c>
      <c r="D1527" s="164">
        <v>53200</v>
      </c>
      <c r="E1527" s="164">
        <v>0</v>
      </c>
      <c r="F1527" s="164">
        <v>266</v>
      </c>
    </row>
    <row r="1528" spans="1:6" ht="15.75">
      <c r="A1528" t="str">
        <f t="shared" si="23"/>
        <v>.170121500</v>
      </c>
      <c r="B1528">
        <v>170121500</v>
      </c>
      <c r="C1528" t="s">
        <v>3647</v>
      </c>
      <c r="D1528" s="164">
        <v>42300</v>
      </c>
      <c r="E1528" s="164">
        <v>0</v>
      </c>
      <c r="F1528" s="164">
        <v>0</v>
      </c>
    </row>
    <row r="1529" spans="1:6" ht="15.75">
      <c r="A1529" t="str">
        <f t="shared" si="23"/>
        <v>.170121600</v>
      </c>
      <c r="B1529">
        <v>170121600</v>
      </c>
      <c r="C1529" t="s">
        <v>2574</v>
      </c>
      <c r="D1529" s="164">
        <v>861600</v>
      </c>
      <c r="E1529" s="164">
        <v>105800</v>
      </c>
      <c r="F1529" s="164">
        <v>4560</v>
      </c>
    </row>
    <row r="1530" spans="1:6" ht="15.75">
      <c r="A1530" t="str">
        <f t="shared" si="23"/>
        <v>.170121700</v>
      </c>
      <c r="B1530">
        <v>170121700</v>
      </c>
      <c r="C1530" t="s">
        <v>2599</v>
      </c>
      <c r="D1530" s="164">
        <v>1012700</v>
      </c>
      <c r="E1530" s="164">
        <v>0</v>
      </c>
      <c r="F1530" s="164">
        <v>10127</v>
      </c>
    </row>
    <row r="1531" spans="1:6" ht="15.75">
      <c r="A1531" t="str">
        <f t="shared" si="23"/>
        <v>.170121725</v>
      </c>
      <c r="B1531">
        <v>170121725</v>
      </c>
      <c r="C1531" t="s">
        <v>2601</v>
      </c>
      <c r="D1531" s="164">
        <v>105400</v>
      </c>
      <c r="E1531" s="164">
        <v>105400</v>
      </c>
      <c r="F1531" s="164">
        <v>776</v>
      </c>
    </row>
    <row r="1532" spans="1:6" ht="15.75">
      <c r="A1532" t="str">
        <f t="shared" si="23"/>
        <v>.170121750</v>
      </c>
      <c r="B1532">
        <v>170121750</v>
      </c>
      <c r="C1532" t="s">
        <v>2583</v>
      </c>
      <c r="D1532" s="164">
        <v>4100</v>
      </c>
      <c r="E1532" s="164">
        <v>4100</v>
      </c>
      <c r="F1532" s="164">
        <v>25</v>
      </c>
    </row>
    <row r="1533" spans="1:6" ht="15.75">
      <c r="A1533" t="str">
        <f t="shared" si="23"/>
        <v>.170121800</v>
      </c>
      <c r="B1533">
        <v>170121800</v>
      </c>
      <c r="C1533" t="s">
        <v>2603</v>
      </c>
      <c r="D1533" s="164">
        <v>67800</v>
      </c>
      <c r="E1533" s="164">
        <v>67800</v>
      </c>
      <c r="F1533" s="164">
        <v>407</v>
      </c>
    </row>
    <row r="1534" spans="1:6" ht="15.75">
      <c r="A1534" t="str">
        <f t="shared" si="23"/>
        <v>.170121900</v>
      </c>
      <c r="B1534">
        <v>170121900</v>
      </c>
      <c r="C1534" t="s">
        <v>3687</v>
      </c>
      <c r="D1534" s="164">
        <v>723300</v>
      </c>
      <c r="E1534" s="164">
        <v>0</v>
      </c>
      <c r="F1534" s="164">
        <v>7233</v>
      </c>
    </row>
    <row r="1535" spans="1:6" ht="15.75">
      <c r="A1535" t="str">
        <f t="shared" si="23"/>
        <v>.170121950</v>
      </c>
      <c r="B1535">
        <v>170121950</v>
      </c>
      <c r="C1535" t="s">
        <v>3691</v>
      </c>
      <c r="D1535" s="164">
        <v>33100</v>
      </c>
      <c r="E1535" s="164">
        <v>33100</v>
      </c>
      <c r="F1535" s="164">
        <v>251</v>
      </c>
    </row>
    <row r="1536" spans="1:6" ht="15.75">
      <c r="A1536" t="str">
        <f t="shared" si="23"/>
        <v>.170122000</v>
      </c>
      <c r="B1536">
        <v>170122000</v>
      </c>
      <c r="C1536" t="s">
        <v>3694</v>
      </c>
      <c r="D1536" s="164">
        <v>3000</v>
      </c>
      <c r="E1536" s="164">
        <v>3000</v>
      </c>
      <c r="F1536" s="164">
        <v>30</v>
      </c>
    </row>
    <row r="1537" spans="1:6" ht="15.75">
      <c r="A1537" t="str">
        <f t="shared" si="23"/>
        <v>.170122100</v>
      </c>
      <c r="B1537">
        <v>170122100</v>
      </c>
      <c r="C1537" t="s">
        <v>3697</v>
      </c>
      <c r="D1537" s="164">
        <v>600</v>
      </c>
      <c r="E1537" s="164">
        <v>600</v>
      </c>
      <c r="F1537" s="164">
        <v>6</v>
      </c>
    </row>
    <row r="1538" spans="1:6" ht="15.75">
      <c r="A1538" t="str">
        <f t="shared" si="23"/>
        <v>.170122200</v>
      </c>
      <c r="B1538">
        <v>170122200</v>
      </c>
      <c r="C1538" t="s">
        <v>2672</v>
      </c>
      <c r="D1538" s="164">
        <v>265600</v>
      </c>
      <c r="E1538" s="164">
        <v>265600</v>
      </c>
      <c r="F1538" s="164">
        <v>2524</v>
      </c>
    </row>
    <row r="1539" spans="1:6" ht="15.75">
      <c r="A1539" t="str">
        <f t="shared" si="23"/>
        <v>.170122225</v>
      </c>
      <c r="B1539">
        <v>170122225</v>
      </c>
      <c r="C1539" t="s">
        <v>1578</v>
      </c>
      <c r="D1539" s="164">
        <v>14400</v>
      </c>
      <c r="E1539" s="164">
        <v>0</v>
      </c>
      <c r="F1539" s="164">
        <v>0</v>
      </c>
    </row>
    <row r="1540" spans="1:6" ht="15.75">
      <c r="A1540" t="str">
        <f aca="true" t="shared" si="24" ref="A1540:A1603">CONCATENATE(".",B1540)</f>
        <v>.170122250</v>
      </c>
      <c r="B1540">
        <v>170122250</v>
      </c>
      <c r="C1540" t="s">
        <v>3723</v>
      </c>
      <c r="D1540" s="164">
        <v>105400</v>
      </c>
      <c r="E1540" s="164">
        <v>105400</v>
      </c>
      <c r="F1540" s="164">
        <v>777</v>
      </c>
    </row>
    <row r="1541" spans="1:6" ht="15.75">
      <c r="A1541" t="str">
        <f t="shared" si="24"/>
        <v>.170122275</v>
      </c>
      <c r="B1541">
        <v>170122275</v>
      </c>
      <c r="C1541" t="s">
        <v>3754</v>
      </c>
      <c r="D1541" s="164">
        <v>172300</v>
      </c>
      <c r="E1541" s="164">
        <v>172300</v>
      </c>
      <c r="F1541" s="164">
        <v>1506</v>
      </c>
    </row>
    <row r="1542" spans="1:6" ht="15.75">
      <c r="A1542" t="str">
        <f t="shared" si="24"/>
        <v>.170122300</v>
      </c>
      <c r="B1542">
        <v>170122300</v>
      </c>
      <c r="C1542" t="s">
        <v>3691</v>
      </c>
      <c r="D1542" s="164">
        <v>53500</v>
      </c>
      <c r="E1542" s="164">
        <v>53500</v>
      </c>
      <c r="F1542" s="164">
        <v>321</v>
      </c>
    </row>
    <row r="1543" spans="1:6" ht="15.75">
      <c r="A1543" t="str">
        <f t="shared" si="24"/>
        <v>.170130200</v>
      </c>
      <c r="B1543">
        <v>170130200</v>
      </c>
      <c r="C1543" t="s">
        <v>4013</v>
      </c>
      <c r="D1543" s="164">
        <v>1247600</v>
      </c>
      <c r="E1543" s="164">
        <v>136800</v>
      </c>
      <c r="F1543" s="164">
        <v>6650</v>
      </c>
    </row>
    <row r="1544" spans="1:6" ht="15.75">
      <c r="A1544" t="str">
        <f t="shared" si="24"/>
        <v>.170130300</v>
      </c>
      <c r="B1544">
        <v>170130300</v>
      </c>
      <c r="C1544" t="s">
        <v>2248</v>
      </c>
      <c r="D1544" s="164">
        <v>226600</v>
      </c>
      <c r="E1544" s="164">
        <v>140700</v>
      </c>
      <c r="F1544" s="164">
        <v>1516</v>
      </c>
    </row>
    <row r="1545" spans="1:6" ht="15.75">
      <c r="A1545" t="str">
        <f t="shared" si="24"/>
        <v>.170130350</v>
      </c>
      <c r="B1545">
        <v>170130350</v>
      </c>
      <c r="C1545" t="s">
        <v>4017</v>
      </c>
      <c r="D1545" s="164">
        <v>407800</v>
      </c>
      <c r="E1545" s="164">
        <v>0</v>
      </c>
      <c r="F1545" s="164">
        <v>4078</v>
      </c>
    </row>
    <row r="1546" spans="1:6" ht="15.75">
      <c r="A1546" t="str">
        <f t="shared" si="24"/>
        <v>.170130375</v>
      </c>
      <c r="B1546">
        <v>170130375</v>
      </c>
      <c r="C1546" t="s">
        <v>4017</v>
      </c>
      <c r="D1546" s="164">
        <v>370100</v>
      </c>
      <c r="E1546" s="164">
        <v>0</v>
      </c>
      <c r="F1546" s="164">
        <v>3701</v>
      </c>
    </row>
    <row r="1547" spans="1:6" ht="15.75">
      <c r="A1547" t="str">
        <f t="shared" si="24"/>
        <v>.170130380</v>
      </c>
      <c r="B1547">
        <v>170130380</v>
      </c>
      <c r="C1547" t="s">
        <v>4020</v>
      </c>
      <c r="D1547" s="164">
        <v>676100</v>
      </c>
      <c r="E1547" s="164">
        <v>0</v>
      </c>
      <c r="F1547" s="164">
        <v>6761</v>
      </c>
    </row>
    <row r="1548" spans="1:6" ht="15.75">
      <c r="A1548" t="str">
        <f t="shared" si="24"/>
        <v>.170130385</v>
      </c>
      <c r="B1548">
        <v>170130385</v>
      </c>
      <c r="C1548" t="s">
        <v>4020</v>
      </c>
      <c r="D1548" s="164">
        <v>383100</v>
      </c>
      <c r="E1548" s="164">
        <v>0</v>
      </c>
      <c r="F1548" s="164">
        <v>3831</v>
      </c>
    </row>
    <row r="1549" spans="1:6" ht="15.75">
      <c r="A1549" t="str">
        <f t="shared" si="24"/>
        <v>.170130400</v>
      </c>
      <c r="B1549">
        <v>170130400</v>
      </c>
      <c r="C1549" t="s">
        <v>2606</v>
      </c>
      <c r="D1549" s="164">
        <v>539400</v>
      </c>
      <c r="E1549" s="164">
        <v>0</v>
      </c>
      <c r="F1549" s="164">
        <v>2697</v>
      </c>
    </row>
    <row r="1550" spans="1:6" ht="15.75">
      <c r="A1550" t="str">
        <f t="shared" si="24"/>
        <v>.170130425</v>
      </c>
      <c r="B1550">
        <v>170130425</v>
      </c>
      <c r="C1550" t="s">
        <v>2608</v>
      </c>
      <c r="D1550" s="164">
        <v>585000</v>
      </c>
      <c r="E1550" s="164">
        <v>585000</v>
      </c>
      <c r="F1550" s="164">
        <v>11700</v>
      </c>
    </row>
    <row r="1551" spans="1:6" ht="15.75">
      <c r="A1551" t="str">
        <f t="shared" si="24"/>
        <v>.170130450</v>
      </c>
      <c r="B1551">
        <v>170130450</v>
      </c>
      <c r="C1551" t="s">
        <v>2610</v>
      </c>
      <c r="D1551" s="164">
        <v>67800</v>
      </c>
      <c r="E1551" s="164">
        <v>67800</v>
      </c>
      <c r="F1551" s="164">
        <v>407</v>
      </c>
    </row>
    <row r="1552" spans="1:6" ht="15.75">
      <c r="A1552" t="str">
        <f t="shared" si="24"/>
        <v>.170130500</v>
      </c>
      <c r="B1552">
        <v>170130500</v>
      </c>
      <c r="C1552" t="s">
        <v>2608</v>
      </c>
      <c r="D1552" s="164">
        <v>181000</v>
      </c>
      <c r="E1552" s="164">
        <v>181000</v>
      </c>
      <c r="F1552" s="164">
        <v>2870</v>
      </c>
    </row>
    <row r="1553" spans="1:6" ht="15.75">
      <c r="A1553" t="str">
        <f t="shared" si="24"/>
        <v>.170130600</v>
      </c>
      <c r="B1553">
        <v>170130600</v>
      </c>
      <c r="C1553" t="s">
        <v>2612</v>
      </c>
      <c r="D1553" s="164">
        <v>1580000</v>
      </c>
      <c r="E1553" s="164">
        <v>101400</v>
      </c>
      <c r="F1553" s="164">
        <v>8094</v>
      </c>
    </row>
    <row r="1554" spans="1:6" ht="15.75">
      <c r="A1554" t="str">
        <f t="shared" si="24"/>
        <v>.170130700</v>
      </c>
      <c r="B1554">
        <v>170130700</v>
      </c>
      <c r="C1554" t="s">
        <v>2614</v>
      </c>
      <c r="D1554" s="164">
        <v>9100</v>
      </c>
      <c r="E1554" s="164">
        <v>0</v>
      </c>
      <c r="F1554" s="164">
        <v>0</v>
      </c>
    </row>
    <row r="1555" spans="1:6" ht="15.75">
      <c r="A1555" t="str">
        <f t="shared" si="24"/>
        <v>.170140100</v>
      </c>
      <c r="B1555">
        <v>170140100</v>
      </c>
      <c r="C1555" t="s">
        <v>4020</v>
      </c>
      <c r="D1555" s="164">
        <v>562300</v>
      </c>
      <c r="E1555" s="164">
        <v>0</v>
      </c>
      <c r="F1555" s="164">
        <v>5623</v>
      </c>
    </row>
    <row r="1556" spans="1:6" ht="15.75">
      <c r="A1556" t="str">
        <f t="shared" si="24"/>
        <v>.170140200</v>
      </c>
      <c r="B1556">
        <v>170140200</v>
      </c>
      <c r="C1556" t="s">
        <v>2615</v>
      </c>
      <c r="D1556" s="164">
        <v>1319400</v>
      </c>
      <c r="E1556" s="164">
        <v>54600</v>
      </c>
      <c r="F1556" s="164">
        <v>6652</v>
      </c>
    </row>
    <row r="1557" spans="1:6" ht="15.75">
      <c r="A1557" t="str">
        <f t="shared" si="24"/>
        <v>.170140300</v>
      </c>
      <c r="B1557">
        <v>170140300</v>
      </c>
      <c r="C1557" t="s">
        <v>2595</v>
      </c>
      <c r="D1557" s="164">
        <v>924500</v>
      </c>
      <c r="E1557" s="164">
        <v>0</v>
      </c>
      <c r="F1557" s="164">
        <v>4623</v>
      </c>
    </row>
    <row r="1558" spans="1:6" ht="15.75">
      <c r="A1558" t="str">
        <f t="shared" si="24"/>
        <v>.170140350</v>
      </c>
      <c r="B1558">
        <v>170140350</v>
      </c>
      <c r="C1558" t="s">
        <v>2617</v>
      </c>
      <c r="D1558" s="164">
        <v>160700</v>
      </c>
      <c r="E1558" s="164">
        <v>64100</v>
      </c>
      <c r="F1558" s="164">
        <v>868</v>
      </c>
    </row>
    <row r="1559" spans="1:6" ht="15.75">
      <c r="A1559" t="str">
        <f t="shared" si="24"/>
        <v>.170140400</v>
      </c>
      <c r="B1559">
        <v>170140400</v>
      </c>
      <c r="C1559" t="s">
        <v>2619</v>
      </c>
      <c r="D1559" s="164">
        <v>2523700</v>
      </c>
      <c r="E1559" s="164">
        <v>0</v>
      </c>
      <c r="F1559" s="164">
        <v>25237</v>
      </c>
    </row>
    <row r="1560" spans="1:6" ht="15.75">
      <c r="A1560" t="str">
        <f t="shared" si="24"/>
        <v>.170140450</v>
      </c>
      <c r="B1560">
        <v>170140450</v>
      </c>
      <c r="C1560" t="s">
        <v>2621</v>
      </c>
      <c r="D1560" s="164">
        <v>85200</v>
      </c>
      <c r="E1560" s="164">
        <v>85200</v>
      </c>
      <c r="F1560" s="164">
        <v>556</v>
      </c>
    </row>
    <row r="1561" spans="1:6" ht="15.75">
      <c r="A1561" t="str">
        <f t="shared" si="24"/>
        <v>.170140475</v>
      </c>
      <c r="B1561">
        <v>170140475</v>
      </c>
      <c r="C1561" t="s">
        <v>2623</v>
      </c>
      <c r="D1561" s="164">
        <v>24300</v>
      </c>
      <c r="E1561" s="164">
        <v>24300</v>
      </c>
      <c r="F1561" s="164">
        <v>304</v>
      </c>
    </row>
    <row r="1562" spans="1:6" ht="15.75">
      <c r="A1562" t="str">
        <f t="shared" si="24"/>
        <v>.170150100</v>
      </c>
      <c r="B1562">
        <v>170150100</v>
      </c>
      <c r="C1562" t="s">
        <v>2625</v>
      </c>
      <c r="D1562" s="164">
        <v>249000</v>
      </c>
      <c r="E1562" s="164">
        <v>0</v>
      </c>
      <c r="F1562" s="164">
        <v>1245</v>
      </c>
    </row>
    <row r="1563" spans="1:6" ht="15.75">
      <c r="A1563" t="str">
        <f t="shared" si="24"/>
        <v>.170150125</v>
      </c>
      <c r="B1563">
        <v>170150125</v>
      </c>
      <c r="C1563" t="s">
        <v>2625</v>
      </c>
      <c r="D1563" s="164">
        <v>547700</v>
      </c>
      <c r="E1563" s="164">
        <v>0</v>
      </c>
      <c r="F1563" s="164">
        <v>2739</v>
      </c>
    </row>
    <row r="1564" spans="1:6" ht="15.75">
      <c r="A1564" t="str">
        <f t="shared" si="24"/>
        <v>.170150150</v>
      </c>
      <c r="B1564">
        <v>170150150</v>
      </c>
      <c r="C1564" t="s">
        <v>2625</v>
      </c>
      <c r="D1564" s="164">
        <v>857200</v>
      </c>
      <c r="E1564" s="164">
        <v>0</v>
      </c>
      <c r="F1564" s="164">
        <v>3543</v>
      </c>
    </row>
    <row r="1565" spans="1:6" ht="15.75">
      <c r="A1565" t="str">
        <f t="shared" si="24"/>
        <v>.170150200</v>
      </c>
      <c r="B1565">
        <v>170150200</v>
      </c>
      <c r="C1565" t="s">
        <v>2627</v>
      </c>
      <c r="D1565" s="164">
        <v>942100</v>
      </c>
      <c r="E1565" s="164">
        <v>0</v>
      </c>
      <c r="F1565" s="164">
        <v>9421</v>
      </c>
    </row>
    <row r="1566" spans="1:6" ht="15.75">
      <c r="A1566" t="str">
        <f t="shared" si="24"/>
        <v>.170150250</v>
      </c>
      <c r="B1566">
        <v>170150250</v>
      </c>
      <c r="C1566" t="s">
        <v>2630</v>
      </c>
      <c r="D1566" s="164">
        <v>138600</v>
      </c>
      <c r="E1566" s="164">
        <v>109900</v>
      </c>
      <c r="F1566" s="164">
        <v>970</v>
      </c>
    </row>
    <row r="1567" spans="1:6" ht="15.75">
      <c r="A1567" t="str">
        <f t="shared" si="24"/>
        <v>.170150300</v>
      </c>
      <c r="B1567">
        <v>170150300</v>
      </c>
      <c r="C1567" t="s">
        <v>2632</v>
      </c>
      <c r="D1567" s="164">
        <v>543900</v>
      </c>
      <c r="E1567" s="164">
        <v>0</v>
      </c>
      <c r="F1567" s="164">
        <v>5439</v>
      </c>
    </row>
    <row r="1568" spans="1:6" ht="15.75">
      <c r="A1568" t="str">
        <f t="shared" si="24"/>
        <v>.170150400</v>
      </c>
      <c r="B1568">
        <v>170150400</v>
      </c>
      <c r="C1568" t="s">
        <v>3986</v>
      </c>
      <c r="D1568" s="164">
        <v>1190500</v>
      </c>
      <c r="E1568" s="164">
        <v>126800</v>
      </c>
      <c r="F1568" s="164">
        <v>11905</v>
      </c>
    </row>
    <row r="1569" spans="1:6" ht="15.75">
      <c r="A1569" t="str">
        <f t="shared" si="24"/>
        <v>.170150500</v>
      </c>
      <c r="B1569">
        <v>170150500</v>
      </c>
      <c r="C1569" t="s">
        <v>2625</v>
      </c>
      <c r="D1569" s="164">
        <v>638100</v>
      </c>
      <c r="E1569" s="164">
        <v>0</v>
      </c>
      <c r="F1569" s="164">
        <v>4608</v>
      </c>
    </row>
    <row r="1570" spans="1:6" ht="15.75">
      <c r="A1570" t="str">
        <f t="shared" si="24"/>
        <v>.170150550</v>
      </c>
      <c r="B1570">
        <v>170150550</v>
      </c>
      <c r="C1570" t="s">
        <v>2625</v>
      </c>
      <c r="D1570" s="164">
        <v>284900</v>
      </c>
      <c r="E1570" s="164">
        <v>244700</v>
      </c>
      <c r="F1570" s="164">
        <v>2496</v>
      </c>
    </row>
    <row r="1571" spans="1:6" ht="15.75">
      <c r="A1571" t="str">
        <f t="shared" si="24"/>
        <v>.170150600</v>
      </c>
      <c r="B1571">
        <v>170150600</v>
      </c>
      <c r="C1571" t="s">
        <v>2635</v>
      </c>
      <c r="D1571" s="164">
        <v>137900</v>
      </c>
      <c r="E1571" s="164">
        <v>132200</v>
      </c>
      <c r="F1571" s="164">
        <v>1098</v>
      </c>
    </row>
    <row r="1572" spans="1:6" ht="15.75">
      <c r="A1572" t="str">
        <f t="shared" si="24"/>
        <v>.170160100</v>
      </c>
      <c r="B1572">
        <v>170160100</v>
      </c>
      <c r="C1572" t="s">
        <v>0</v>
      </c>
      <c r="D1572" s="164">
        <v>653000</v>
      </c>
      <c r="E1572" s="164">
        <v>0</v>
      </c>
      <c r="F1572" s="164">
        <v>6530</v>
      </c>
    </row>
    <row r="1573" spans="1:6" ht="15.75">
      <c r="A1573" t="str">
        <f t="shared" si="24"/>
        <v>.170160200</v>
      </c>
      <c r="B1573">
        <v>170160200</v>
      </c>
      <c r="C1573" t="s">
        <v>3</v>
      </c>
      <c r="D1573" s="164">
        <v>1144000</v>
      </c>
      <c r="E1573" s="164">
        <v>91700</v>
      </c>
      <c r="F1573" s="164">
        <v>5889</v>
      </c>
    </row>
    <row r="1574" spans="1:6" ht="15.75">
      <c r="A1574" t="str">
        <f t="shared" si="24"/>
        <v>.170210200</v>
      </c>
      <c r="B1574">
        <v>170210200</v>
      </c>
      <c r="C1574" t="s">
        <v>5</v>
      </c>
      <c r="D1574" s="164">
        <v>370500</v>
      </c>
      <c r="E1574" s="164">
        <v>0</v>
      </c>
      <c r="F1574" s="164">
        <v>3705</v>
      </c>
    </row>
    <row r="1575" spans="1:6" ht="15.75">
      <c r="A1575" t="str">
        <f t="shared" si="24"/>
        <v>.170210400</v>
      </c>
      <c r="B1575">
        <v>170210400</v>
      </c>
      <c r="C1575" t="s">
        <v>2632</v>
      </c>
      <c r="D1575" s="164">
        <v>700600</v>
      </c>
      <c r="E1575" s="164">
        <v>0</v>
      </c>
      <c r="F1575" s="164">
        <v>3503</v>
      </c>
    </row>
    <row r="1576" spans="1:6" ht="15.75">
      <c r="A1576" t="str">
        <f t="shared" si="24"/>
        <v>.170210500</v>
      </c>
      <c r="B1576">
        <v>170210500</v>
      </c>
      <c r="C1576" t="s">
        <v>7</v>
      </c>
      <c r="D1576" s="164">
        <v>175300</v>
      </c>
      <c r="E1576" s="164">
        <v>175300</v>
      </c>
      <c r="F1576" s="164">
        <v>1538</v>
      </c>
    </row>
    <row r="1577" spans="1:6" ht="15.75">
      <c r="A1577" t="str">
        <f t="shared" si="24"/>
        <v>.170210700</v>
      </c>
      <c r="B1577">
        <v>170210700</v>
      </c>
      <c r="C1577" t="s">
        <v>9</v>
      </c>
      <c r="D1577" s="164">
        <v>973800</v>
      </c>
      <c r="E1577" s="164">
        <v>0</v>
      </c>
      <c r="F1577" s="164">
        <v>9738</v>
      </c>
    </row>
    <row r="1578" spans="1:6" ht="15.75">
      <c r="A1578" t="str">
        <f t="shared" si="24"/>
        <v>.170210800</v>
      </c>
      <c r="B1578">
        <v>170210800</v>
      </c>
      <c r="C1578" t="s">
        <v>10</v>
      </c>
      <c r="D1578" s="164">
        <v>89400</v>
      </c>
      <c r="E1578" s="164">
        <v>89400</v>
      </c>
      <c r="F1578" s="164">
        <v>602</v>
      </c>
    </row>
    <row r="1579" spans="1:6" ht="15.75">
      <c r="A1579" t="str">
        <f t="shared" si="24"/>
        <v>.170210900</v>
      </c>
      <c r="B1579">
        <v>170210900</v>
      </c>
      <c r="C1579" t="s">
        <v>12</v>
      </c>
      <c r="D1579" s="164">
        <v>1067400</v>
      </c>
      <c r="E1579" s="164">
        <v>26600</v>
      </c>
      <c r="F1579" s="164">
        <v>10631</v>
      </c>
    </row>
    <row r="1580" spans="1:6" ht="15.75">
      <c r="A1580" t="str">
        <f t="shared" si="24"/>
        <v>.170220100</v>
      </c>
      <c r="B1580">
        <v>170220100</v>
      </c>
      <c r="C1580" t="s">
        <v>2632</v>
      </c>
      <c r="D1580" s="164">
        <v>1834500</v>
      </c>
      <c r="E1580" s="164">
        <v>313500</v>
      </c>
      <c r="F1580" s="164">
        <v>12185</v>
      </c>
    </row>
    <row r="1581" spans="1:6" ht="15.75">
      <c r="A1581" t="str">
        <f t="shared" si="24"/>
        <v>.170220200</v>
      </c>
      <c r="B1581">
        <v>170220200</v>
      </c>
      <c r="C1581" t="s">
        <v>2632</v>
      </c>
      <c r="D1581" s="164">
        <v>648600</v>
      </c>
      <c r="E1581" s="164">
        <v>0</v>
      </c>
      <c r="F1581" s="164">
        <v>6486</v>
      </c>
    </row>
    <row r="1582" spans="1:6" ht="15.75">
      <c r="A1582" t="str">
        <f t="shared" si="24"/>
        <v>.170220300</v>
      </c>
      <c r="B1582">
        <v>170220300</v>
      </c>
      <c r="C1582" t="s">
        <v>14</v>
      </c>
      <c r="D1582" s="164">
        <v>649400</v>
      </c>
      <c r="E1582" s="164">
        <v>0</v>
      </c>
      <c r="F1582" s="164">
        <v>6494</v>
      </c>
    </row>
    <row r="1583" spans="1:6" ht="15.75">
      <c r="A1583" t="str">
        <f t="shared" si="24"/>
        <v>.170220350</v>
      </c>
      <c r="B1583">
        <v>170220350</v>
      </c>
      <c r="C1583" t="s">
        <v>2531</v>
      </c>
      <c r="D1583" s="164">
        <v>652900</v>
      </c>
      <c r="E1583" s="164">
        <v>0</v>
      </c>
      <c r="F1583" s="164">
        <v>6529</v>
      </c>
    </row>
    <row r="1584" spans="1:6" ht="15.75">
      <c r="A1584" t="str">
        <f t="shared" si="24"/>
        <v>.170220400</v>
      </c>
      <c r="B1584">
        <v>170220400</v>
      </c>
      <c r="C1584" t="s">
        <v>16</v>
      </c>
      <c r="D1584" s="164">
        <v>1000700</v>
      </c>
      <c r="E1584" s="164">
        <v>0</v>
      </c>
      <c r="F1584" s="164">
        <v>5004</v>
      </c>
    </row>
    <row r="1585" spans="1:6" ht="15.75">
      <c r="A1585" t="str">
        <f t="shared" si="24"/>
        <v>.170220450</v>
      </c>
      <c r="B1585">
        <v>170220450</v>
      </c>
      <c r="C1585" t="s">
        <v>16</v>
      </c>
      <c r="D1585" s="164">
        <v>316400</v>
      </c>
      <c r="E1585" s="164">
        <v>0</v>
      </c>
      <c r="F1585" s="164">
        <v>1582</v>
      </c>
    </row>
    <row r="1586" spans="1:6" ht="15.75">
      <c r="A1586" t="str">
        <f t="shared" si="24"/>
        <v>.170220475</v>
      </c>
      <c r="B1586">
        <v>170220475</v>
      </c>
      <c r="C1586" t="s">
        <v>18</v>
      </c>
      <c r="D1586" s="164">
        <v>215700</v>
      </c>
      <c r="E1586" s="164">
        <v>207400</v>
      </c>
      <c r="F1586" s="164">
        <v>1930</v>
      </c>
    </row>
    <row r="1587" spans="1:6" ht="15.75">
      <c r="A1587" t="str">
        <f t="shared" si="24"/>
        <v>.170220495</v>
      </c>
      <c r="B1587">
        <v>170220495</v>
      </c>
      <c r="C1587" t="s">
        <v>20</v>
      </c>
      <c r="D1587" s="164">
        <v>235300</v>
      </c>
      <c r="E1587" s="164">
        <v>0</v>
      </c>
      <c r="F1587" s="164">
        <v>981</v>
      </c>
    </row>
    <row r="1588" spans="1:6" ht="15.75">
      <c r="A1588" t="str">
        <f t="shared" si="24"/>
        <v>.170220500</v>
      </c>
      <c r="B1588">
        <v>170220500</v>
      </c>
      <c r="C1588" t="s">
        <v>2632</v>
      </c>
      <c r="D1588" s="164">
        <v>705800</v>
      </c>
      <c r="E1588" s="164">
        <v>0</v>
      </c>
      <c r="F1588" s="164">
        <v>7058</v>
      </c>
    </row>
    <row r="1589" spans="1:6" ht="15.75">
      <c r="A1589" t="str">
        <f t="shared" si="24"/>
        <v>.170230100</v>
      </c>
      <c r="B1589">
        <v>170230100</v>
      </c>
      <c r="C1589" t="s">
        <v>21</v>
      </c>
      <c r="D1589" s="164">
        <v>689900</v>
      </c>
      <c r="E1589" s="164">
        <v>0</v>
      </c>
      <c r="F1589" s="164">
        <v>3450</v>
      </c>
    </row>
    <row r="1590" spans="1:6" ht="15.75">
      <c r="A1590" t="str">
        <f t="shared" si="24"/>
        <v>.170230200</v>
      </c>
      <c r="B1590">
        <v>170230200</v>
      </c>
      <c r="C1590" t="s">
        <v>3723</v>
      </c>
      <c r="D1590" s="164">
        <v>694700</v>
      </c>
      <c r="E1590" s="164">
        <v>0</v>
      </c>
      <c r="F1590" s="164">
        <v>6947</v>
      </c>
    </row>
    <row r="1591" spans="1:6" ht="15.75">
      <c r="A1591" t="str">
        <f t="shared" si="24"/>
        <v>.170230300</v>
      </c>
      <c r="B1591">
        <v>170230300</v>
      </c>
      <c r="C1591" t="s">
        <v>3723</v>
      </c>
      <c r="D1591" s="164">
        <v>1431800</v>
      </c>
      <c r="E1591" s="164">
        <v>115300</v>
      </c>
      <c r="F1591" s="164">
        <v>7736</v>
      </c>
    </row>
    <row r="1592" spans="1:6" ht="15.75">
      <c r="A1592" t="str">
        <f t="shared" si="24"/>
        <v>.170230400</v>
      </c>
      <c r="B1592">
        <v>170230400</v>
      </c>
      <c r="C1592" t="s">
        <v>3723</v>
      </c>
      <c r="D1592" s="164">
        <v>1297900</v>
      </c>
      <c r="E1592" s="164">
        <v>0</v>
      </c>
      <c r="F1592" s="164">
        <v>10062</v>
      </c>
    </row>
    <row r="1593" spans="1:6" ht="15.75">
      <c r="A1593" t="str">
        <f t="shared" si="24"/>
        <v>.170230450</v>
      </c>
      <c r="B1593">
        <v>170230450</v>
      </c>
      <c r="C1593" t="s">
        <v>2606</v>
      </c>
      <c r="D1593" s="164">
        <v>328000</v>
      </c>
      <c r="E1593" s="164">
        <v>229700</v>
      </c>
      <c r="F1593" s="164">
        <v>2623</v>
      </c>
    </row>
    <row r="1594" spans="1:6" ht="15.75">
      <c r="A1594" t="str">
        <f t="shared" si="24"/>
        <v>.170230500</v>
      </c>
      <c r="B1594">
        <v>170230500</v>
      </c>
      <c r="C1594" t="s">
        <v>23</v>
      </c>
      <c r="D1594" s="164">
        <v>1569200</v>
      </c>
      <c r="E1594" s="164">
        <v>160600</v>
      </c>
      <c r="F1594" s="164">
        <v>8421</v>
      </c>
    </row>
    <row r="1595" spans="1:6" ht="15.75">
      <c r="A1595" t="str">
        <f t="shared" si="24"/>
        <v>.170240100</v>
      </c>
      <c r="B1595">
        <v>170240100</v>
      </c>
      <c r="C1595" t="s">
        <v>1505</v>
      </c>
      <c r="D1595" s="164">
        <v>1314000</v>
      </c>
      <c r="E1595" s="164">
        <v>0</v>
      </c>
      <c r="F1595" s="164">
        <v>13140</v>
      </c>
    </row>
    <row r="1596" spans="1:6" ht="15.75">
      <c r="A1596" t="str">
        <f t="shared" si="24"/>
        <v>.170240200</v>
      </c>
      <c r="B1596">
        <v>170240200</v>
      </c>
      <c r="C1596" t="s">
        <v>1511</v>
      </c>
      <c r="D1596" s="164">
        <v>445300</v>
      </c>
      <c r="E1596" s="164">
        <v>105900</v>
      </c>
      <c r="F1596" s="164">
        <v>2462</v>
      </c>
    </row>
    <row r="1597" spans="1:6" ht="15.75">
      <c r="A1597" t="str">
        <f t="shared" si="24"/>
        <v>.170240300</v>
      </c>
      <c r="B1597">
        <v>170240300</v>
      </c>
      <c r="C1597" t="s">
        <v>25</v>
      </c>
      <c r="D1597" s="164">
        <v>1354300</v>
      </c>
      <c r="E1597" s="164">
        <v>0</v>
      </c>
      <c r="F1597" s="164">
        <v>6772</v>
      </c>
    </row>
    <row r="1598" spans="1:6" ht="15.75">
      <c r="A1598" t="str">
        <f t="shared" si="24"/>
        <v>.170240350</v>
      </c>
      <c r="B1598">
        <v>170240350</v>
      </c>
      <c r="C1598" t="s">
        <v>28</v>
      </c>
      <c r="D1598" s="164">
        <v>117500</v>
      </c>
      <c r="E1598" s="164">
        <v>117500</v>
      </c>
      <c r="F1598" s="164">
        <v>908</v>
      </c>
    </row>
    <row r="1599" spans="1:6" ht="15.75">
      <c r="A1599" t="str">
        <f t="shared" si="24"/>
        <v>.170240400</v>
      </c>
      <c r="B1599">
        <v>170240400</v>
      </c>
      <c r="C1599" t="s">
        <v>4082</v>
      </c>
      <c r="D1599" s="164">
        <v>922100</v>
      </c>
      <c r="E1599" s="164">
        <v>0</v>
      </c>
      <c r="F1599" s="164">
        <v>9221</v>
      </c>
    </row>
    <row r="1600" spans="1:6" ht="15.75">
      <c r="A1600" t="str">
        <f t="shared" si="24"/>
        <v>.170240500</v>
      </c>
      <c r="B1600">
        <v>170240500</v>
      </c>
      <c r="C1600" t="s">
        <v>30</v>
      </c>
      <c r="D1600" s="164">
        <v>141200</v>
      </c>
      <c r="E1600" s="164">
        <v>0</v>
      </c>
      <c r="F1600" s="164">
        <v>1412</v>
      </c>
    </row>
    <row r="1601" spans="1:6" ht="15.75">
      <c r="A1601" t="str">
        <f t="shared" si="24"/>
        <v>.170240550</v>
      </c>
      <c r="B1601">
        <v>170240550</v>
      </c>
      <c r="C1601" t="s">
        <v>4020</v>
      </c>
      <c r="D1601" s="164">
        <v>102300</v>
      </c>
      <c r="E1601" s="164">
        <v>86000</v>
      </c>
      <c r="F1601" s="164">
        <v>728</v>
      </c>
    </row>
    <row r="1602" spans="1:6" ht="15.75">
      <c r="A1602" t="str">
        <f t="shared" si="24"/>
        <v>.170240600</v>
      </c>
      <c r="B1602">
        <v>170240600</v>
      </c>
      <c r="C1602" t="s">
        <v>1371</v>
      </c>
      <c r="D1602" s="164">
        <v>1587200</v>
      </c>
      <c r="E1602" s="164">
        <v>185000</v>
      </c>
      <c r="F1602" s="164">
        <v>15672</v>
      </c>
    </row>
    <row r="1603" spans="1:6" ht="15.75">
      <c r="A1603" t="str">
        <f t="shared" si="24"/>
        <v>.170250100</v>
      </c>
      <c r="B1603">
        <v>170250100</v>
      </c>
      <c r="C1603" t="s">
        <v>32</v>
      </c>
      <c r="D1603" s="164">
        <v>283900</v>
      </c>
      <c r="E1603" s="164">
        <v>0</v>
      </c>
      <c r="F1603" s="164">
        <v>2839</v>
      </c>
    </row>
    <row r="1604" spans="1:6" ht="15.75">
      <c r="A1604" t="str">
        <f aca="true" t="shared" si="25" ref="A1604:A1667">CONCATENATE(".",B1604)</f>
        <v>.170250150</v>
      </c>
      <c r="B1604">
        <v>170250150</v>
      </c>
      <c r="C1604" t="s">
        <v>2160</v>
      </c>
      <c r="D1604" s="164">
        <v>8800</v>
      </c>
      <c r="E1604" s="164">
        <v>0</v>
      </c>
      <c r="F1604" s="164">
        <v>44</v>
      </c>
    </row>
    <row r="1605" spans="1:6" ht="15.75">
      <c r="A1605" t="str">
        <f t="shared" si="25"/>
        <v>.170250200</v>
      </c>
      <c r="B1605">
        <v>170250200</v>
      </c>
      <c r="C1605" t="s">
        <v>32</v>
      </c>
      <c r="D1605" s="164">
        <v>731200</v>
      </c>
      <c r="E1605" s="164">
        <v>0</v>
      </c>
      <c r="F1605" s="164">
        <v>7312</v>
      </c>
    </row>
    <row r="1606" spans="1:6" ht="15.75">
      <c r="A1606" t="str">
        <f t="shared" si="25"/>
        <v>.170250250</v>
      </c>
      <c r="B1606">
        <v>170250250</v>
      </c>
      <c r="C1606" t="s">
        <v>34</v>
      </c>
      <c r="D1606" s="164">
        <v>467700</v>
      </c>
      <c r="E1606" s="164">
        <v>141000</v>
      </c>
      <c r="F1606" s="164">
        <v>2350</v>
      </c>
    </row>
    <row r="1607" spans="1:6" ht="15.75">
      <c r="A1607" t="str">
        <f t="shared" si="25"/>
        <v>.170250300</v>
      </c>
      <c r="B1607">
        <v>170250300</v>
      </c>
      <c r="C1607" t="s">
        <v>36</v>
      </c>
      <c r="D1607" s="164">
        <v>585200</v>
      </c>
      <c r="E1607" s="164">
        <v>0</v>
      </c>
      <c r="F1607" s="164">
        <v>2926</v>
      </c>
    </row>
    <row r="1608" spans="1:6" ht="15.75">
      <c r="A1608" t="str">
        <f t="shared" si="25"/>
        <v>.170250350</v>
      </c>
      <c r="B1608">
        <v>170250350</v>
      </c>
      <c r="C1608" t="s">
        <v>38</v>
      </c>
      <c r="D1608" s="164">
        <v>109500</v>
      </c>
      <c r="E1608" s="164">
        <v>109500</v>
      </c>
      <c r="F1608" s="164">
        <v>821</v>
      </c>
    </row>
    <row r="1609" spans="1:6" ht="15.75">
      <c r="A1609" t="str">
        <f t="shared" si="25"/>
        <v>.170250400</v>
      </c>
      <c r="B1609">
        <v>170250400</v>
      </c>
      <c r="C1609" t="s">
        <v>41</v>
      </c>
      <c r="D1609" s="164">
        <v>390200</v>
      </c>
      <c r="E1609" s="164">
        <v>0</v>
      </c>
      <c r="F1609" s="164">
        <v>1951</v>
      </c>
    </row>
    <row r="1610" spans="1:6" ht="15.75">
      <c r="A1610" t="str">
        <f t="shared" si="25"/>
        <v>.170250500</v>
      </c>
      <c r="B1610">
        <v>170250500</v>
      </c>
      <c r="C1610" t="s">
        <v>43</v>
      </c>
      <c r="D1610" s="164">
        <v>640000</v>
      </c>
      <c r="E1610" s="164">
        <v>0</v>
      </c>
      <c r="F1610" s="164">
        <v>3943</v>
      </c>
    </row>
    <row r="1611" spans="1:6" ht="15.75">
      <c r="A1611" t="str">
        <f t="shared" si="25"/>
        <v>.170250550</v>
      </c>
      <c r="B1611">
        <v>170250550</v>
      </c>
      <c r="C1611" t="s">
        <v>45</v>
      </c>
      <c r="D1611" s="164">
        <v>106700</v>
      </c>
      <c r="E1611" s="164">
        <v>106700</v>
      </c>
      <c r="F1611" s="164">
        <v>791</v>
      </c>
    </row>
    <row r="1612" spans="1:6" ht="15.75">
      <c r="A1612" t="str">
        <f t="shared" si="25"/>
        <v>.170250600</v>
      </c>
      <c r="B1612">
        <v>170250600</v>
      </c>
      <c r="C1612" t="s">
        <v>3723</v>
      </c>
      <c r="D1612" s="164">
        <v>434800</v>
      </c>
      <c r="E1612" s="164">
        <v>0</v>
      </c>
      <c r="F1612" s="164">
        <v>4348</v>
      </c>
    </row>
    <row r="1613" spans="1:6" ht="15.75">
      <c r="A1613" t="str">
        <f t="shared" si="25"/>
        <v>.170250650</v>
      </c>
      <c r="B1613">
        <v>170250650</v>
      </c>
      <c r="C1613" t="s">
        <v>47</v>
      </c>
      <c r="D1613" s="164">
        <v>104500</v>
      </c>
      <c r="E1613" s="164">
        <v>104500</v>
      </c>
      <c r="F1613" s="164">
        <v>767</v>
      </c>
    </row>
    <row r="1614" spans="1:6" ht="15.75">
      <c r="A1614" t="str">
        <f t="shared" si="25"/>
        <v>.170250700</v>
      </c>
      <c r="B1614">
        <v>170250700</v>
      </c>
      <c r="C1614" t="s">
        <v>49</v>
      </c>
      <c r="D1614" s="164">
        <v>543000</v>
      </c>
      <c r="E1614" s="164">
        <v>0</v>
      </c>
      <c r="F1614" s="164">
        <v>5430</v>
      </c>
    </row>
    <row r="1615" spans="1:6" ht="15.75">
      <c r="A1615" t="str">
        <f t="shared" si="25"/>
        <v>.170250800</v>
      </c>
      <c r="B1615">
        <v>170250800</v>
      </c>
      <c r="C1615" t="s">
        <v>2160</v>
      </c>
      <c r="D1615" s="164">
        <v>308900</v>
      </c>
      <c r="E1615" s="164">
        <v>0</v>
      </c>
      <c r="F1615" s="164">
        <v>1206</v>
      </c>
    </row>
    <row r="1616" spans="1:6" ht="15.75">
      <c r="A1616" t="str">
        <f t="shared" si="25"/>
        <v>.170260100</v>
      </c>
      <c r="B1616">
        <v>170260100</v>
      </c>
      <c r="C1616" t="s">
        <v>52</v>
      </c>
      <c r="D1616" s="164">
        <v>1462000</v>
      </c>
      <c r="E1616" s="164">
        <v>75000</v>
      </c>
      <c r="F1616" s="164">
        <v>7385</v>
      </c>
    </row>
    <row r="1617" spans="1:6" ht="15.75">
      <c r="A1617" t="str">
        <f t="shared" si="25"/>
        <v>.170260200</v>
      </c>
      <c r="B1617">
        <v>170260200</v>
      </c>
      <c r="C1617" t="s">
        <v>53</v>
      </c>
      <c r="D1617" s="164">
        <v>891400</v>
      </c>
      <c r="E1617" s="164">
        <v>0</v>
      </c>
      <c r="F1617" s="164">
        <v>8914</v>
      </c>
    </row>
    <row r="1618" spans="1:6" ht="15.75">
      <c r="A1618" t="str">
        <f t="shared" si="25"/>
        <v>.170260225</v>
      </c>
      <c r="B1618">
        <v>170260225</v>
      </c>
      <c r="C1618" t="s">
        <v>54</v>
      </c>
      <c r="D1618" s="164">
        <v>70900</v>
      </c>
      <c r="E1618" s="164">
        <v>70900</v>
      </c>
      <c r="F1618" s="164">
        <v>709</v>
      </c>
    </row>
    <row r="1619" spans="1:6" ht="15.75">
      <c r="A1619" t="str">
        <f t="shared" si="25"/>
        <v>.170260250</v>
      </c>
      <c r="B1619">
        <v>170260250</v>
      </c>
      <c r="C1619" t="s">
        <v>56</v>
      </c>
      <c r="D1619" s="164">
        <v>204300</v>
      </c>
      <c r="E1619" s="164">
        <v>0</v>
      </c>
      <c r="F1619" s="164">
        <v>1534</v>
      </c>
    </row>
    <row r="1620" spans="1:6" ht="15.75">
      <c r="A1620" t="str">
        <f t="shared" si="25"/>
        <v>.170260300</v>
      </c>
      <c r="B1620">
        <v>170260300</v>
      </c>
      <c r="C1620" t="s">
        <v>59</v>
      </c>
      <c r="D1620" s="164">
        <v>261000</v>
      </c>
      <c r="E1620" s="164">
        <v>0</v>
      </c>
      <c r="F1620" s="164">
        <v>2610</v>
      </c>
    </row>
    <row r="1621" spans="1:6" ht="15.75">
      <c r="A1621" t="str">
        <f t="shared" si="25"/>
        <v>.170260350</v>
      </c>
      <c r="B1621">
        <v>170260350</v>
      </c>
      <c r="C1621" t="s">
        <v>56</v>
      </c>
      <c r="D1621" s="164">
        <v>196600</v>
      </c>
      <c r="E1621" s="164">
        <v>0</v>
      </c>
      <c r="F1621" s="164">
        <v>1457</v>
      </c>
    </row>
    <row r="1622" spans="1:6" ht="15.75">
      <c r="A1622" t="str">
        <f t="shared" si="25"/>
        <v>.170260400</v>
      </c>
      <c r="B1622">
        <v>170260400</v>
      </c>
      <c r="C1622" t="s">
        <v>61</v>
      </c>
      <c r="D1622" s="164">
        <v>351300</v>
      </c>
      <c r="E1622" s="164">
        <v>0</v>
      </c>
      <c r="F1622" s="164">
        <v>3513</v>
      </c>
    </row>
    <row r="1623" spans="1:6" ht="15.75">
      <c r="A1623" t="str">
        <f t="shared" si="25"/>
        <v>.170260500</v>
      </c>
      <c r="B1623">
        <v>170260500</v>
      </c>
      <c r="C1623" t="s">
        <v>61</v>
      </c>
      <c r="D1623" s="164">
        <v>280600</v>
      </c>
      <c r="E1623" s="164">
        <v>0</v>
      </c>
      <c r="F1623" s="164">
        <v>2806</v>
      </c>
    </row>
    <row r="1624" spans="1:6" ht="15.75">
      <c r="A1624" t="str">
        <f t="shared" si="25"/>
        <v>.170260550</v>
      </c>
      <c r="B1624">
        <v>170260550</v>
      </c>
      <c r="C1624" t="s">
        <v>63</v>
      </c>
      <c r="D1624" s="164">
        <v>141000</v>
      </c>
      <c r="E1624" s="164">
        <v>96300</v>
      </c>
      <c r="F1624" s="164">
        <v>1410</v>
      </c>
    </row>
    <row r="1625" spans="1:6" ht="15.75">
      <c r="A1625" t="str">
        <f t="shared" si="25"/>
        <v>.170260600</v>
      </c>
      <c r="B1625">
        <v>170260600</v>
      </c>
      <c r="C1625" t="s">
        <v>65</v>
      </c>
      <c r="D1625" s="164">
        <v>1469000</v>
      </c>
      <c r="E1625" s="164">
        <v>0</v>
      </c>
      <c r="F1625" s="164">
        <v>14690</v>
      </c>
    </row>
    <row r="1626" spans="1:6" ht="15.75">
      <c r="A1626" t="str">
        <f t="shared" si="25"/>
        <v>.170260650</v>
      </c>
      <c r="B1626">
        <v>170260650</v>
      </c>
      <c r="C1626" t="s">
        <v>67</v>
      </c>
      <c r="D1626" s="164">
        <v>160700</v>
      </c>
      <c r="E1626" s="164">
        <v>119400</v>
      </c>
      <c r="F1626" s="164">
        <v>1136</v>
      </c>
    </row>
    <row r="1627" spans="1:6" ht="15.75">
      <c r="A1627" t="str">
        <f t="shared" si="25"/>
        <v>.170260700</v>
      </c>
      <c r="B1627">
        <v>170260700</v>
      </c>
      <c r="C1627" t="s">
        <v>52</v>
      </c>
      <c r="D1627" s="164">
        <v>223700</v>
      </c>
      <c r="E1627" s="164">
        <v>107300</v>
      </c>
      <c r="F1627" s="164">
        <v>1379</v>
      </c>
    </row>
    <row r="1628" spans="1:6" ht="15.75">
      <c r="A1628" t="str">
        <f t="shared" si="25"/>
        <v>.170270100</v>
      </c>
      <c r="B1628">
        <v>170270100</v>
      </c>
      <c r="C1628" t="s">
        <v>53</v>
      </c>
      <c r="D1628" s="164">
        <v>349600</v>
      </c>
      <c r="E1628" s="164">
        <v>0</v>
      </c>
      <c r="F1628" s="164">
        <v>3496</v>
      </c>
    </row>
    <row r="1629" spans="1:6" ht="15.75">
      <c r="A1629" t="str">
        <f t="shared" si="25"/>
        <v>.170270200</v>
      </c>
      <c r="B1629">
        <v>170270200</v>
      </c>
      <c r="C1629" t="s">
        <v>63</v>
      </c>
      <c r="D1629" s="164">
        <v>199200</v>
      </c>
      <c r="E1629" s="164">
        <v>125100</v>
      </c>
      <c r="F1629" s="164">
        <v>1976</v>
      </c>
    </row>
    <row r="1630" spans="1:6" ht="15.75">
      <c r="A1630" t="str">
        <f t="shared" si="25"/>
        <v>.170270300</v>
      </c>
      <c r="B1630">
        <v>170270300</v>
      </c>
      <c r="C1630" t="s">
        <v>2632</v>
      </c>
      <c r="D1630" s="164">
        <v>1183800</v>
      </c>
      <c r="E1630" s="164">
        <v>0</v>
      </c>
      <c r="F1630" s="164">
        <v>11838</v>
      </c>
    </row>
    <row r="1631" spans="1:6" ht="15.75">
      <c r="A1631" t="str">
        <f t="shared" si="25"/>
        <v>.170270400</v>
      </c>
      <c r="B1631">
        <v>170270400</v>
      </c>
      <c r="C1631" t="s">
        <v>69</v>
      </c>
      <c r="D1631" s="164">
        <v>622400</v>
      </c>
      <c r="E1631" s="164">
        <v>0</v>
      </c>
      <c r="F1631" s="164">
        <v>3112</v>
      </c>
    </row>
    <row r="1632" spans="1:6" ht="15.75">
      <c r="A1632" t="str">
        <f t="shared" si="25"/>
        <v>.170270500</v>
      </c>
      <c r="B1632">
        <v>170270500</v>
      </c>
      <c r="C1632" t="s">
        <v>12</v>
      </c>
      <c r="D1632" s="164">
        <v>1301200</v>
      </c>
      <c r="E1632" s="164">
        <v>0</v>
      </c>
      <c r="F1632" s="164">
        <v>12845</v>
      </c>
    </row>
    <row r="1633" spans="1:6" ht="15.75">
      <c r="A1633" t="str">
        <f t="shared" si="25"/>
        <v>.170270600</v>
      </c>
      <c r="B1633">
        <v>170270600</v>
      </c>
      <c r="C1633" t="s">
        <v>53</v>
      </c>
      <c r="D1633" s="164">
        <v>990600</v>
      </c>
      <c r="E1633" s="164">
        <v>0</v>
      </c>
      <c r="F1633" s="164">
        <v>9826</v>
      </c>
    </row>
    <row r="1634" spans="1:6" ht="15.75">
      <c r="A1634" t="str">
        <f t="shared" si="25"/>
        <v>.170270700</v>
      </c>
      <c r="B1634">
        <v>170270700</v>
      </c>
      <c r="C1634" t="s">
        <v>71</v>
      </c>
      <c r="D1634" s="164">
        <v>106300</v>
      </c>
      <c r="E1634" s="164">
        <v>0</v>
      </c>
      <c r="F1634" s="164">
        <v>1063</v>
      </c>
    </row>
    <row r="1635" spans="1:6" ht="15.75">
      <c r="A1635" t="str">
        <f t="shared" si="25"/>
        <v>.170270800</v>
      </c>
      <c r="B1635">
        <v>170270800</v>
      </c>
      <c r="C1635" t="s">
        <v>4020</v>
      </c>
      <c r="D1635" s="164">
        <v>561800</v>
      </c>
      <c r="E1635" s="164">
        <v>0</v>
      </c>
      <c r="F1635" s="164">
        <v>5618</v>
      </c>
    </row>
    <row r="1636" spans="1:6" ht="15.75">
      <c r="A1636" t="str">
        <f t="shared" si="25"/>
        <v>.170280100</v>
      </c>
      <c r="B1636">
        <v>170280100</v>
      </c>
      <c r="C1636" t="s">
        <v>53</v>
      </c>
      <c r="D1636" s="164">
        <v>1313500</v>
      </c>
      <c r="E1636" s="164">
        <v>2500</v>
      </c>
      <c r="F1636" s="164">
        <v>6581</v>
      </c>
    </row>
    <row r="1637" spans="1:6" ht="15.75">
      <c r="A1637" t="str">
        <f t="shared" si="25"/>
        <v>.170280800</v>
      </c>
      <c r="B1637">
        <v>170280800</v>
      </c>
      <c r="C1637" t="s">
        <v>53</v>
      </c>
      <c r="D1637" s="164">
        <v>239200</v>
      </c>
      <c r="E1637" s="164">
        <v>131100</v>
      </c>
      <c r="F1637" s="164">
        <v>1598</v>
      </c>
    </row>
    <row r="1638" spans="1:6" ht="15.75">
      <c r="A1638" t="str">
        <f t="shared" si="25"/>
        <v>.170280900</v>
      </c>
      <c r="B1638">
        <v>170280900</v>
      </c>
      <c r="C1638" t="s">
        <v>53</v>
      </c>
      <c r="D1638" s="164">
        <v>1201100</v>
      </c>
      <c r="E1638" s="164">
        <v>0</v>
      </c>
      <c r="F1638" s="164">
        <v>6006</v>
      </c>
    </row>
    <row r="1639" spans="1:6" ht="15.75">
      <c r="A1639" t="str">
        <f t="shared" si="25"/>
        <v>.170330100</v>
      </c>
      <c r="B1639">
        <v>170330100</v>
      </c>
      <c r="C1639" t="s">
        <v>73</v>
      </c>
      <c r="D1639" s="164">
        <v>748600</v>
      </c>
      <c r="E1639" s="164">
        <v>0</v>
      </c>
      <c r="F1639" s="164">
        <v>7486</v>
      </c>
    </row>
    <row r="1640" spans="1:6" ht="15.75">
      <c r="A1640" t="str">
        <f t="shared" si="25"/>
        <v>.170330300</v>
      </c>
      <c r="B1640">
        <v>170330300</v>
      </c>
      <c r="C1640" t="s">
        <v>74</v>
      </c>
      <c r="D1640" s="164">
        <v>614700</v>
      </c>
      <c r="E1640" s="164">
        <v>0</v>
      </c>
      <c r="F1640" s="164">
        <v>6147</v>
      </c>
    </row>
    <row r="1641" spans="1:6" ht="15.75">
      <c r="A1641" t="str">
        <f t="shared" si="25"/>
        <v>.170330600</v>
      </c>
      <c r="B1641">
        <v>170330600</v>
      </c>
      <c r="C1641" t="s">
        <v>3647</v>
      </c>
      <c r="D1641" s="164">
        <v>148700</v>
      </c>
      <c r="E1641" s="164">
        <v>0</v>
      </c>
      <c r="F1641" s="164">
        <v>0</v>
      </c>
    </row>
    <row r="1642" spans="1:6" ht="15.75">
      <c r="A1642" t="str">
        <f t="shared" si="25"/>
        <v>.170330700</v>
      </c>
      <c r="B1642">
        <v>170330700</v>
      </c>
      <c r="C1642" t="s">
        <v>74</v>
      </c>
      <c r="D1642" s="164">
        <v>1416500</v>
      </c>
      <c r="E1642" s="164">
        <v>0</v>
      </c>
      <c r="F1642" s="164">
        <v>14165</v>
      </c>
    </row>
    <row r="1643" spans="1:6" ht="15.75">
      <c r="A1643" t="str">
        <f t="shared" si="25"/>
        <v>.170330900</v>
      </c>
      <c r="B1643">
        <v>170330900</v>
      </c>
      <c r="C1643" t="s">
        <v>75</v>
      </c>
      <c r="D1643" s="164">
        <v>435400</v>
      </c>
      <c r="E1643" s="164">
        <v>0</v>
      </c>
      <c r="F1643" s="164">
        <v>4354</v>
      </c>
    </row>
    <row r="1644" spans="1:6" ht="15.75">
      <c r="A1644" t="str">
        <f t="shared" si="25"/>
        <v>.170340200</v>
      </c>
      <c r="B1644">
        <v>170340200</v>
      </c>
      <c r="C1644" t="s">
        <v>9</v>
      </c>
      <c r="D1644" s="164">
        <v>737100</v>
      </c>
      <c r="E1644" s="164">
        <v>0</v>
      </c>
      <c r="F1644" s="164">
        <v>7371</v>
      </c>
    </row>
    <row r="1645" spans="1:6" ht="15.75">
      <c r="A1645" t="str">
        <f t="shared" si="25"/>
        <v>.170340225</v>
      </c>
      <c r="B1645">
        <v>170340225</v>
      </c>
      <c r="C1645" t="s">
        <v>74</v>
      </c>
      <c r="D1645" s="164">
        <v>329200</v>
      </c>
      <c r="E1645" s="164">
        <v>0</v>
      </c>
      <c r="F1645" s="164">
        <v>3292</v>
      </c>
    </row>
    <row r="1646" spans="1:6" ht="15.75">
      <c r="A1646" t="str">
        <f t="shared" si="25"/>
        <v>.170340250</v>
      </c>
      <c r="B1646">
        <v>170340250</v>
      </c>
      <c r="C1646" t="s">
        <v>2134</v>
      </c>
      <c r="D1646" s="164">
        <v>230800</v>
      </c>
      <c r="E1646" s="164">
        <v>0</v>
      </c>
      <c r="F1646" s="164">
        <v>1564</v>
      </c>
    </row>
    <row r="1647" spans="1:6" ht="15.75">
      <c r="A1647" t="str">
        <f t="shared" si="25"/>
        <v>.170340275</v>
      </c>
      <c r="B1647">
        <v>170340275</v>
      </c>
      <c r="C1647" t="s">
        <v>74</v>
      </c>
      <c r="D1647" s="164">
        <v>288300</v>
      </c>
      <c r="E1647" s="164">
        <v>0</v>
      </c>
      <c r="F1647" s="164">
        <v>2883</v>
      </c>
    </row>
    <row r="1648" spans="1:6" ht="15.75">
      <c r="A1648" t="str">
        <f t="shared" si="25"/>
        <v>.170340300</v>
      </c>
      <c r="B1648">
        <v>170340300</v>
      </c>
      <c r="C1648" t="s">
        <v>77</v>
      </c>
      <c r="D1648" s="164">
        <v>1558900</v>
      </c>
      <c r="E1648" s="164">
        <v>87100</v>
      </c>
      <c r="F1648" s="164">
        <v>15589</v>
      </c>
    </row>
    <row r="1649" spans="1:6" ht="15.75">
      <c r="A1649" t="str">
        <f t="shared" si="25"/>
        <v>.170340400</v>
      </c>
      <c r="B1649">
        <v>170340400</v>
      </c>
      <c r="C1649" t="s">
        <v>4020</v>
      </c>
      <c r="D1649" s="164">
        <v>1440200</v>
      </c>
      <c r="E1649" s="164">
        <v>264500</v>
      </c>
      <c r="F1649" s="164">
        <v>8390</v>
      </c>
    </row>
    <row r="1650" spans="1:6" ht="15.75">
      <c r="A1650" t="str">
        <f t="shared" si="25"/>
        <v>.170340500</v>
      </c>
      <c r="B1650">
        <v>170340500</v>
      </c>
      <c r="C1650" t="s">
        <v>78</v>
      </c>
      <c r="D1650" s="164">
        <v>258100</v>
      </c>
      <c r="E1650" s="164">
        <v>114200</v>
      </c>
      <c r="F1650" s="164">
        <v>2489</v>
      </c>
    </row>
    <row r="1651" spans="1:6" ht="15.75">
      <c r="A1651" t="str">
        <f t="shared" si="25"/>
        <v>.170340600</v>
      </c>
      <c r="B1651">
        <v>170340600</v>
      </c>
      <c r="C1651" t="s">
        <v>80</v>
      </c>
      <c r="D1651" s="164">
        <v>347800</v>
      </c>
      <c r="E1651" s="164">
        <v>117900</v>
      </c>
      <c r="F1651" s="164">
        <v>3459</v>
      </c>
    </row>
    <row r="1652" spans="1:6" ht="15.75">
      <c r="A1652" t="str">
        <f t="shared" si="25"/>
        <v>.170350100</v>
      </c>
      <c r="B1652">
        <v>170350100</v>
      </c>
      <c r="C1652" t="s">
        <v>1505</v>
      </c>
      <c r="D1652" s="164">
        <v>436500</v>
      </c>
      <c r="E1652" s="164">
        <v>0</v>
      </c>
      <c r="F1652" s="164">
        <v>4365</v>
      </c>
    </row>
    <row r="1653" spans="1:6" ht="15.75">
      <c r="A1653" t="str">
        <f t="shared" si="25"/>
        <v>.170350150</v>
      </c>
      <c r="B1653">
        <v>170350150</v>
      </c>
      <c r="C1653" t="s">
        <v>83</v>
      </c>
      <c r="D1653" s="164">
        <v>329700</v>
      </c>
      <c r="E1653" s="164">
        <v>0</v>
      </c>
      <c r="F1653" s="164">
        <v>2538</v>
      </c>
    </row>
    <row r="1654" spans="1:6" ht="15.75">
      <c r="A1654" t="str">
        <f t="shared" si="25"/>
        <v>.170350200</v>
      </c>
      <c r="B1654">
        <v>170350200</v>
      </c>
      <c r="C1654" t="s">
        <v>4020</v>
      </c>
      <c r="D1654" s="164">
        <v>518000</v>
      </c>
      <c r="E1654" s="164">
        <v>0</v>
      </c>
      <c r="F1654" s="164">
        <v>5180</v>
      </c>
    </row>
    <row r="1655" spans="1:6" ht="15.75">
      <c r="A1655" t="str">
        <f t="shared" si="25"/>
        <v>.170350225</v>
      </c>
      <c r="B1655">
        <v>170350225</v>
      </c>
      <c r="C1655" t="s">
        <v>84</v>
      </c>
      <c r="D1655" s="164">
        <v>368800</v>
      </c>
      <c r="E1655" s="164">
        <v>0</v>
      </c>
      <c r="F1655" s="164">
        <v>3688</v>
      </c>
    </row>
    <row r="1656" spans="1:6" ht="15.75">
      <c r="A1656" t="str">
        <f t="shared" si="25"/>
        <v>.170350250</v>
      </c>
      <c r="B1656">
        <v>170350250</v>
      </c>
      <c r="C1656" t="s">
        <v>2405</v>
      </c>
      <c r="D1656" s="164">
        <v>374300</v>
      </c>
      <c r="E1656" s="164">
        <v>0</v>
      </c>
      <c r="F1656" s="164">
        <v>3743</v>
      </c>
    </row>
    <row r="1657" spans="1:6" ht="15.75">
      <c r="A1657" t="str">
        <f t="shared" si="25"/>
        <v>.170350300</v>
      </c>
      <c r="B1657">
        <v>170350300</v>
      </c>
      <c r="C1657" t="s">
        <v>86</v>
      </c>
      <c r="D1657" s="164">
        <v>278600</v>
      </c>
      <c r="E1657" s="164">
        <v>0</v>
      </c>
      <c r="F1657" s="164">
        <v>2786</v>
      </c>
    </row>
    <row r="1658" spans="1:6" ht="15.75">
      <c r="A1658" t="str">
        <f t="shared" si="25"/>
        <v>.170350400</v>
      </c>
      <c r="B1658">
        <v>170350400</v>
      </c>
      <c r="C1658" t="s">
        <v>88</v>
      </c>
      <c r="D1658" s="164">
        <v>345400</v>
      </c>
      <c r="E1658" s="164">
        <v>0</v>
      </c>
      <c r="F1658" s="164">
        <v>3454</v>
      </c>
    </row>
    <row r="1659" spans="1:6" ht="15.75">
      <c r="A1659" t="str">
        <f t="shared" si="25"/>
        <v>.170350500</v>
      </c>
      <c r="B1659">
        <v>170350500</v>
      </c>
      <c r="C1659" t="s">
        <v>3533</v>
      </c>
      <c r="D1659" s="164">
        <v>162100</v>
      </c>
      <c r="E1659" s="164">
        <v>0</v>
      </c>
      <c r="F1659" s="164">
        <v>1621</v>
      </c>
    </row>
    <row r="1660" spans="1:6" ht="15.75">
      <c r="A1660" t="str">
        <f t="shared" si="25"/>
        <v>.170350600</v>
      </c>
      <c r="B1660">
        <v>170350600</v>
      </c>
      <c r="C1660" t="s">
        <v>3533</v>
      </c>
      <c r="D1660" s="164">
        <v>160700</v>
      </c>
      <c r="E1660" s="164">
        <v>0</v>
      </c>
      <c r="F1660" s="164">
        <v>1607</v>
      </c>
    </row>
    <row r="1661" spans="1:6" ht="15.75">
      <c r="A1661" t="str">
        <f t="shared" si="25"/>
        <v>.170350700</v>
      </c>
      <c r="B1661">
        <v>170350700</v>
      </c>
      <c r="C1661" t="s">
        <v>91</v>
      </c>
      <c r="D1661" s="164">
        <v>917300</v>
      </c>
      <c r="E1661" s="164">
        <v>34500</v>
      </c>
      <c r="F1661" s="164">
        <v>4621</v>
      </c>
    </row>
    <row r="1662" spans="1:6" ht="15.75">
      <c r="A1662" t="str">
        <f t="shared" si="25"/>
        <v>.170350800</v>
      </c>
      <c r="B1662">
        <v>170350800</v>
      </c>
      <c r="C1662" t="s">
        <v>41</v>
      </c>
      <c r="D1662" s="164">
        <v>803500</v>
      </c>
      <c r="E1662" s="164">
        <v>132200</v>
      </c>
      <c r="F1662" s="164">
        <v>4276</v>
      </c>
    </row>
    <row r="1663" spans="1:6" ht="15.75">
      <c r="A1663" t="str">
        <f t="shared" si="25"/>
        <v>.170360100</v>
      </c>
      <c r="B1663">
        <v>170360100</v>
      </c>
      <c r="C1663" t="s">
        <v>3647</v>
      </c>
      <c r="D1663" s="164">
        <v>60000</v>
      </c>
      <c r="E1663" s="164">
        <v>0</v>
      </c>
      <c r="F1663" s="164">
        <v>0</v>
      </c>
    </row>
    <row r="1664" spans="1:6" ht="15.75">
      <c r="A1664" t="str">
        <f t="shared" si="25"/>
        <v>.170360200</v>
      </c>
      <c r="B1664">
        <v>170360200</v>
      </c>
      <c r="C1664" t="s">
        <v>93</v>
      </c>
      <c r="D1664" s="164">
        <v>1169700</v>
      </c>
      <c r="E1664" s="164">
        <v>0</v>
      </c>
      <c r="F1664" s="164">
        <v>5621</v>
      </c>
    </row>
    <row r="1665" spans="1:6" ht="15.75">
      <c r="A1665" t="str">
        <f t="shared" si="25"/>
        <v>.170360250</v>
      </c>
      <c r="B1665">
        <v>170360250</v>
      </c>
      <c r="C1665" t="s">
        <v>3591</v>
      </c>
      <c r="D1665" s="164">
        <v>318900</v>
      </c>
      <c r="E1665" s="164">
        <v>264900</v>
      </c>
      <c r="F1665" s="164">
        <v>2919</v>
      </c>
    </row>
    <row r="1666" spans="1:6" ht="15.75">
      <c r="A1666" t="str">
        <f t="shared" si="25"/>
        <v>.170360300</v>
      </c>
      <c r="B1666">
        <v>170360300</v>
      </c>
      <c r="C1666" t="s">
        <v>95</v>
      </c>
      <c r="D1666" s="164">
        <v>181200</v>
      </c>
      <c r="E1666" s="164">
        <v>181200</v>
      </c>
      <c r="F1666" s="164">
        <v>1603</v>
      </c>
    </row>
    <row r="1667" spans="1:6" ht="15.75">
      <c r="A1667" t="str">
        <f t="shared" si="25"/>
        <v>.170360400</v>
      </c>
      <c r="B1667">
        <v>170360400</v>
      </c>
      <c r="C1667" t="s">
        <v>97</v>
      </c>
      <c r="D1667" s="164">
        <v>245600</v>
      </c>
      <c r="E1667" s="164">
        <v>0</v>
      </c>
      <c r="F1667" s="164">
        <v>1206</v>
      </c>
    </row>
    <row r="1668" spans="1:6" ht="15.75">
      <c r="A1668" t="str">
        <f aca="true" t="shared" si="26" ref="A1668:A1731">CONCATENATE(".",B1668)</f>
        <v>.170360500</v>
      </c>
      <c r="B1668">
        <v>170360500</v>
      </c>
      <c r="C1668" t="s">
        <v>100</v>
      </c>
      <c r="D1668" s="164">
        <v>774800</v>
      </c>
      <c r="E1668" s="164">
        <v>155900</v>
      </c>
      <c r="F1668" s="164">
        <v>4422</v>
      </c>
    </row>
    <row r="1669" spans="1:6" ht="15.75">
      <c r="A1669" t="str">
        <f t="shared" si="26"/>
        <v>.170360600</v>
      </c>
      <c r="B1669">
        <v>170360600</v>
      </c>
      <c r="C1669" t="s">
        <v>3647</v>
      </c>
      <c r="D1669" s="164">
        <v>60000</v>
      </c>
      <c r="E1669" s="164">
        <v>0</v>
      </c>
      <c r="F1669" s="164">
        <v>0</v>
      </c>
    </row>
    <row r="1670" spans="1:6" ht="15.75">
      <c r="A1670" t="str">
        <f t="shared" si="26"/>
        <v>.170360700</v>
      </c>
      <c r="B1670">
        <v>170360700</v>
      </c>
      <c r="C1670" t="s">
        <v>86</v>
      </c>
      <c r="D1670" s="164">
        <v>144300</v>
      </c>
      <c r="E1670" s="164">
        <v>0</v>
      </c>
      <c r="F1670" s="164">
        <v>1443</v>
      </c>
    </row>
    <row r="1671" spans="1:6" ht="15.75">
      <c r="A1671" t="str">
        <f t="shared" si="26"/>
        <v>.170360800</v>
      </c>
      <c r="B1671">
        <v>170360800</v>
      </c>
      <c r="C1671" t="s">
        <v>88</v>
      </c>
      <c r="D1671" s="164">
        <v>126700</v>
      </c>
      <c r="E1671" s="164">
        <v>0</v>
      </c>
      <c r="F1671" s="164">
        <v>1267</v>
      </c>
    </row>
    <row r="1672" spans="1:6" ht="15.75">
      <c r="A1672" t="str">
        <f t="shared" si="26"/>
        <v>.170360900</v>
      </c>
      <c r="B1672">
        <v>170360900</v>
      </c>
      <c r="C1672" t="s">
        <v>100</v>
      </c>
      <c r="D1672" s="164">
        <v>380000</v>
      </c>
      <c r="E1672" s="164">
        <v>0</v>
      </c>
      <c r="F1672" s="164">
        <v>1900</v>
      </c>
    </row>
    <row r="1673" spans="1:6" ht="15.75">
      <c r="A1673" t="str">
        <f t="shared" si="26"/>
        <v>.174300010</v>
      </c>
      <c r="B1673">
        <v>174300010</v>
      </c>
      <c r="C1673" t="s">
        <v>102</v>
      </c>
      <c r="D1673" s="164">
        <v>105200</v>
      </c>
      <c r="E1673" s="164">
        <v>105200</v>
      </c>
      <c r="F1673" s="164">
        <v>774</v>
      </c>
    </row>
    <row r="1674" spans="1:6" ht="15.75">
      <c r="A1674" t="str">
        <f t="shared" si="26"/>
        <v>.174300020</v>
      </c>
      <c r="B1674">
        <v>174300020</v>
      </c>
      <c r="C1674" t="s">
        <v>104</v>
      </c>
      <c r="D1674" s="164">
        <v>1000</v>
      </c>
      <c r="E1674" s="164">
        <v>1000</v>
      </c>
      <c r="F1674" s="164">
        <v>13</v>
      </c>
    </row>
    <row r="1675" spans="1:6" ht="15.75">
      <c r="A1675" t="str">
        <f t="shared" si="26"/>
        <v>.174300030</v>
      </c>
      <c r="B1675">
        <v>174300030</v>
      </c>
      <c r="C1675" t="s">
        <v>104</v>
      </c>
      <c r="D1675" s="164">
        <v>47400</v>
      </c>
      <c r="E1675" s="164">
        <v>0</v>
      </c>
      <c r="F1675" s="164">
        <v>474</v>
      </c>
    </row>
    <row r="1676" spans="1:6" ht="15.75">
      <c r="A1676" t="str">
        <f t="shared" si="26"/>
        <v>.174300040</v>
      </c>
      <c r="B1676">
        <v>174300040</v>
      </c>
      <c r="C1676" t="s">
        <v>106</v>
      </c>
      <c r="D1676" s="164">
        <v>82900</v>
      </c>
      <c r="E1676" s="164">
        <v>82900</v>
      </c>
      <c r="F1676" s="164">
        <v>531</v>
      </c>
    </row>
    <row r="1677" spans="1:6" ht="15.75">
      <c r="A1677" t="str">
        <f t="shared" si="26"/>
        <v>.174300050</v>
      </c>
      <c r="B1677">
        <v>174300050</v>
      </c>
      <c r="C1677" t="s">
        <v>3833</v>
      </c>
      <c r="D1677" s="164">
        <v>228000</v>
      </c>
      <c r="E1677" s="164">
        <v>228000</v>
      </c>
      <c r="F1677" s="164">
        <v>2113</v>
      </c>
    </row>
    <row r="1678" spans="1:6" ht="15.75">
      <c r="A1678" t="str">
        <f t="shared" si="26"/>
        <v>.174300060</v>
      </c>
      <c r="B1678">
        <v>174300060</v>
      </c>
      <c r="C1678" t="s">
        <v>2614</v>
      </c>
      <c r="D1678" s="164">
        <v>452900</v>
      </c>
      <c r="E1678" s="164">
        <v>0</v>
      </c>
      <c r="F1678" s="164">
        <v>0</v>
      </c>
    </row>
    <row r="1679" spans="1:6" ht="15.75">
      <c r="A1679" t="str">
        <f t="shared" si="26"/>
        <v>.179990420</v>
      </c>
      <c r="B1679">
        <v>179990420</v>
      </c>
      <c r="C1679" t="s">
        <v>1477</v>
      </c>
      <c r="D1679" s="164">
        <v>3051400</v>
      </c>
      <c r="E1679" s="164">
        <v>3051400</v>
      </c>
      <c r="F1679" s="164">
        <v>61028</v>
      </c>
    </row>
    <row r="1680" spans="1:6" ht="15.75">
      <c r="A1680" t="str">
        <f t="shared" si="26"/>
        <v>.179990430</v>
      </c>
      <c r="B1680">
        <v>179990430</v>
      </c>
      <c r="C1680" t="s">
        <v>1481</v>
      </c>
      <c r="D1680" s="164">
        <v>92300</v>
      </c>
      <c r="E1680" s="164">
        <v>92300</v>
      </c>
      <c r="F1680" s="164">
        <v>1846</v>
      </c>
    </row>
    <row r="1681" spans="1:6" ht="15.75">
      <c r="A1681" t="str">
        <f t="shared" si="26"/>
        <v>.350400010</v>
      </c>
      <c r="B1681">
        <v>350400010</v>
      </c>
      <c r="C1681" t="s">
        <v>2950</v>
      </c>
      <c r="D1681" s="164">
        <v>402000</v>
      </c>
      <c r="E1681" s="164">
        <v>0</v>
      </c>
      <c r="F1681" s="164">
        <v>2010</v>
      </c>
    </row>
    <row r="1682" spans="1:6" ht="15.75">
      <c r="A1682" t="str">
        <f t="shared" si="26"/>
        <v>.350400015</v>
      </c>
      <c r="B1682">
        <v>350400015</v>
      </c>
      <c r="C1682" t="s">
        <v>108</v>
      </c>
      <c r="D1682" s="164">
        <v>96900</v>
      </c>
      <c r="E1682" s="164">
        <v>96900</v>
      </c>
      <c r="F1682" s="164">
        <v>684</v>
      </c>
    </row>
    <row r="1683" spans="1:6" ht="15.75">
      <c r="A1683" t="str">
        <f t="shared" si="26"/>
        <v>.350400020</v>
      </c>
      <c r="B1683">
        <v>350400020</v>
      </c>
      <c r="C1683" t="s">
        <v>110</v>
      </c>
      <c r="D1683" s="164">
        <v>104400</v>
      </c>
      <c r="E1683" s="164">
        <v>104400</v>
      </c>
      <c r="F1683" s="164">
        <v>766</v>
      </c>
    </row>
    <row r="1684" spans="1:6" ht="15.75">
      <c r="A1684" t="str">
        <f t="shared" si="26"/>
        <v>.350400030</v>
      </c>
      <c r="B1684">
        <v>350400030</v>
      </c>
      <c r="C1684" t="s">
        <v>112</v>
      </c>
      <c r="D1684" s="164">
        <v>2600</v>
      </c>
      <c r="E1684" s="164">
        <v>2600</v>
      </c>
      <c r="F1684" s="164">
        <v>26</v>
      </c>
    </row>
    <row r="1685" spans="1:6" ht="15.75">
      <c r="A1685" t="str">
        <f t="shared" si="26"/>
        <v>.350400040</v>
      </c>
      <c r="B1685">
        <v>350400040</v>
      </c>
      <c r="C1685" t="s">
        <v>114</v>
      </c>
      <c r="D1685" s="164">
        <v>34800</v>
      </c>
      <c r="E1685" s="164">
        <v>34800</v>
      </c>
      <c r="F1685" s="164">
        <v>209</v>
      </c>
    </row>
    <row r="1686" spans="1:6" ht="15.75">
      <c r="A1686" t="str">
        <f t="shared" si="26"/>
        <v>.350400050</v>
      </c>
      <c r="B1686">
        <v>350400050</v>
      </c>
      <c r="C1686" t="s">
        <v>116</v>
      </c>
      <c r="D1686" s="164">
        <v>19000</v>
      </c>
      <c r="E1686" s="164">
        <v>8550</v>
      </c>
      <c r="F1686" s="164">
        <v>51</v>
      </c>
    </row>
    <row r="1687" spans="1:6" ht="15.75">
      <c r="A1687" t="str">
        <f t="shared" si="26"/>
        <v>.350400060</v>
      </c>
      <c r="B1687">
        <v>350400060</v>
      </c>
      <c r="C1687" t="s">
        <v>118</v>
      </c>
      <c r="D1687" s="164">
        <v>19900</v>
      </c>
      <c r="E1687" s="164">
        <v>19900</v>
      </c>
      <c r="F1687" s="164">
        <v>199</v>
      </c>
    </row>
    <row r="1688" spans="1:6" ht="15.75">
      <c r="A1688" t="str">
        <f t="shared" si="26"/>
        <v>.350400070</v>
      </c>
      <c r="B1688">
        <v>350400070</v>
      </c>
      <c r="C1688" t="s">
        <v>120</v>
      </c>
      <c r="D1688" s="164">
        <v>14200</v>
      </c>
      <c r="E1688" s="164">
        <v>14200</v>
      </c>
      <c r="F1688" s="164">
        <v>85</v>
      </c>
    </row>
    <row r="1689" spans="1:6" ht="15.75">
      <c r="A1689" t="str">
        <f t="shared" si="26"/>
        <v>.350400080</v>
      </c>
      <c r="B1689">
        <v>350400080</v>
      </c>
      <c r="C1689" t="s">
        <v>122</v>
      </c>
      <c r="D1689" s="164">
        <v>50200</v>
      </c>
      <c r="E1689" s="164">
        <v>50200</v>
      </c>
      <c r="F1689" s="164">
        <v>301</v>
      </c>
    </row>
    <row r="1690" spans="1:6" ht="15.75">
      <c r="A1690" t="str">
        <f t="shared" si="26"/>
        <v>.350400090</v>
      </c>
      <c r="B1690">
        <v>350400090</v>
      </c>
      <c r="C1690" t="s">
        <v>124</v>
      </c>
      <c r="D1690" s="164">
        <v>19400</v>
      </c>
      <c r="E1690" s="164">
        <v>19400</v>
      </c>
      <c r="F1690" s="164">
        <v>116</v>
      </c>
    </row>
    <row r="1691" spans="1:6" ht="15.75">
      <c r="A1691" t="str">
        <f t="shared" si="26"/>
        <v>.350400100</v>
      </c>
      <c r="B1691">
        <v>350400100</v>
      </c>
      <c r="C1691" t="s">
        <v>2968</v>
      </c>
      <c r="D1691" s="164">
        <v>60800</v>
      </c>
      <c r="E1691" s="164">
        <v>0</v>
      </c>
      <c r="F1691" s="164">
        <v>608</v>
      </c>
    </row>
    <row r="1692" spans="1:6" ht="15.75">
      <c r="A1692" t="str">
        <f t="shared" si="26"/>
        <v>.350400105</v>
      </c>
      <c r="B1692">
        <v>350400105</v>
      </c>
      <c r="C1692" t="s">
        <v>126</v>
      </c>
      <c r="D1692" s="164">
        <v>143600</v>
      </c>
      <c r="E1692" s="164">
        <v>0</v>
      </c>
      <c r="F1692" s="164">
        <v>1436</v>
      </c>
    </row>
    <row r="1693" spans="1:6" ht="15.75">
      <c r="A1693" t="str">
        <f t="shared" si="26"/>
        <v>.350400110</v>
      </c>
      <c r="B1693">
        <v>350400110</v>
      </c>
      <c r="C1693" t="s">
        <v>2968</v>
      </c>
      <c r="D1693" s="164">
        <v>132200</v>
      </c>
      <c r="E1693" s="164">
        <v>0</v>
      </c>
      <c r="F1693" s="164">
        <v>1322</v>
      </c>
    </row>
    <row r="1694" spans="1:6" ht="15.75">
      <c r="A1694" t="str">
        <f t="shared" si="26"/>
        <v>.350400115</v>
      </c>
      <c r="B1694">
        <v>350400115</v>
      </c>
      <c r="C1694" t="s">
        <v>127</v>
      </c>
      <c r="D1694" s="164">
        <v>96100</v>
      </c>
      <c r="E1694" s="164">
        <v>96100</v>
      </c>
      <c r="F1694" s="164">
        <v>675</v>
      </c>
    </row>
    <row r="1695" spans="1:6" ht="15.75">
      <c r="A1695" t="str">
        <f t="shared" si="26"/>
        <v>.350400120</v>
      </c>
      <c r="B1695">
        <v>350400120</v>
      </c>
      <c r="C1695" t="s">
        <v>3411</v>
      </c>
      <c r="D1695" s="164">
        <v>29900</v>
      </c>
      <c r="E1695" s="164">
        <v>0</v>
      </c>
      <c r="F1695" s="164">
        <v>150</v>
      </c>
    </row>
    <row r="1696" spans="1:6" ht="15.75">
      <c r="A1696" t="str">
        <f t="shared" si="26"/>
        <v>.350400125</v>
      </c>
      <c r="B1696">
        <v>350400125</v>
      </c>
      <c r="C1696" t="s">
        <v>3411</v>
      </c>
      <c r="D1696" s="164">
        <v>6700</v>
      </c>
      <c r="E1696" s="164">
        <v>0</v>
      </c>
      <c r="F1696" s="164">
        <v>34</v>
      </c>
    </row>
    <row r="1697" spans="1:6" ht="15.75">
      <c r="A1697" t="str">
        <f t="shared" si="26"/>
        <v>.350400130</v>
      </c>
      <c r="B1697">
        <v>350400130</v>
      </c>
      <c r="C1697" t="s">
        <v>2968</v>
      </c>
      <c r="D1697" s="164">
        <v>69400</v>
      </c>
      <c r="E1697" s="164">
        <v>0</v>
      </c>
      <c r="F1697" s="164">
        <v>694</v>
      </c>
    </row>
    <row r="1698" spans="1:6" ht="15.75">
      <c r="A1698" t="str">
        <f t="shared" si="26"/>
        <v>.350400140</v>
      </c>
      <c r="B1698">
        <v>350400140</v>
      </c>
      <c r="C1698" t="s">
        <v>124</v>
      </c>
      <c r="D1698" s="164">
        <v>2000</v>
      </c>
      <c r="E1698" s="164">
        <v>2000</v>
      </c>
      <c r="F1698" s="164">
        <v>12</v>
      </c>
    </row>
    <row r="1699" spans="1:6" ht="15.75">
      <c r="A1699" t="str">
        <f t="shared" si="26"/>
        <v>.350400150</v>
      </c>
      <c r="B1699">
        <v>350400150</v>
      </c>
      <c r="C1699" t="s">
        <v>129</v>
      </c>
      <c r="D1699" s="164">
        <v>137900</v>
      </c>
      <c r="E1699" s="164">
        <v>10900</v>
      </c>
      <c r="F1699" s="164">
        <v>1379</v>
      </c>
    </row>
    <row r="1700" spans="1:6" ht="15.75">
      <c r="A1700" t="str">
        <f t="shared" si="26"/>
        <v>.350400160</v>
      </c>
      <c r="B1700">
        <v>350400160</v>
      </c>
      <c r="C1700" t="s">
        <v>131</v>
      </c>
      <c r="D1700" s="164">
        <v>194200</v>
      </c>
      <c r="E1700" s="164">
        <v>29600</v>
      </c>
      <c r="F1700" s="164">
        <v>1001</v>
      </c>
    </row>
    <row r="1701" spans="1:6" ht="15.75">
      <c r="A1701" t="str">
        <f t="shared" si="26"/>
        <v>.350400170</v>
      </c>
      <c r="B1701">
        <v>350400170</v>
      </c>
      <c r="C1701" t="s">
        <v>133</v>
      </c>
      <c r="D1701" s="164">
        <v>164300</v>
      </c>
      <c r="E1701" s="164">
        <v>164300</v>
      </c>
      <c r="F1701" s="164">
        <v>1418</v>
      </c>
    </row>
    <row r="1702" spans="1:6" ht="15.75">
      <c r="A1702" t="str">
        <f t="shared" si="26"/>
        <v>.350400175</v>
      </c>
      <c r="B1702">
        <v>350400175</v>
      </c>
      <c r="C1702" t="s">
        <v>2845</v>
      </c>
      <c r="D1702" s="164">
        <v>200200</v>
      </c>
      <c r="E1702" s="164">
        <v>0</v>
      </c>
      <c r="F1702" s="164">
        <v>2002</v>
      </c>
    </row>
    <row r="1703" spans="1:6" ht="15.75">
      <c r="A1703" t="str">
        <f t="shared" si="26"/>
        <v>.350400180</v>
      </c>
      <c r="B1703">
        <v>350400180</v>
      </c>
      <c r="C1703" t="s">
        <v>135</v>
      </c>
      <c r="D1703" s="164">
        <v>70400</v>
      </c>
      <c r="E1703" s="164">
        <v>70400</v>
      </c>
      <c r="F1703" s="164">
        <v>422</v>
      </c>
    </row>
    <row r="1704" spans="1:6" ht="15.75">
      <c r="A1704" t="str">
        <f t="shared" si="26"/>
        <v>.350600010</v>
      </c>
      <c r="B1704">
        <v>350600010</v>
      </c>
      <c r="C1704" t="s">
        <v>137</v>
      </c>
      <c r="D1704" s="164">
        <v>2000</v>
      </c>
      <c r="E1704" s="164">
        <v>2000</v>
      </c>
      <c r="F1704" s="164">
        <v>12</v>
      </c>
    </row>
    <row r="1705" spans="1:6" ht="15.75">
      <c r="A1705" t="str">
        <f t="shared" si="26"/>
        <v>.350600020</v>
      </c>
      <c r="B1705">
        <v>350600020</v>
      </c>
      <c r="C1705" t="s">
        <v>139</v>
      </c>
      <c r="D1705" s="164">
        <v>19300</v>
      </c>
      <c r="E1705" s="164">
        <v>19300</v>
      </c>
      <c r="F1705" s="164">
        <v>193</v>
      </c>
    </row>
    <row r="1706" spans="1:6" ht="15.75">
      <c r="A1706" t="str">
        <f t="shared" si="26"/>
        <v>.350600030</v>
      </c>
      <c r="B1706">
        <v>350600030</v>
      </c>
      <c r="C1706" t="s">
        <v>141</v>
      </c>
      <c r="D1706" s="164">
        <v>31300</v>
      </c>
      <c r="E1706" s="164">
        <v>31300</v>
      </c>
      <c r="F1706" s="164">
        <v>188</v>
      </c>
    </row>
    <row r="1707" spans="1:6" ht="15.75">
      <c r="A1707" t="str">
        <f t="shared" si="26"/>
        <v>.350600050</v>
      </c>
      <c r="B1707">
        <v>350600050</v>
      </c>
      <c r="C1707" t="s">
        <v>143</v>
      </c>
      <c r="D1707" s="164">
        <v>30900</v>
      </c>
      <c r="E1707" s="164">
        <v>30900</v>
      </c>
      <c r="F1707" s="164">
        <v>309</v>
      </c>
    </row>
    <row r="1708" spans="1:6" ht="15.75">
      <c r="A1708" t="str">
        <f t="shared" si="26"/>
        <v>.350600060</v>
      </c>
      <c r="B1708">
        <v>350600060</v>
      </c>
      <c r="C1708" t="s">
        <v>145</v>
      </c>
      <c r="D1708" s="164">
        <v>2000</v>
      </c>
      <c r="E1708" s="164">
        <v>2000</v>
      </c>
      <c r="F1708" s="164">
        <v>25</v>
      </c>
    </row>
    <row r="1709" spans="1:6" ht="15.75">
      <c r="A1709" t="str">
        <f t="shared" si="26"/>
        <v>.350600070</v>
      </c>
      <c r="B1709">
        <v>350600070</v>
      </c>
      <c r="C1709" t="s">
        <v>148</v>
      </c>
      <c r="D1709" s="164">
        <v>76500</v>
      </c>
      <c r="E1709" s="164">
        <v>76500</v>
      </c>
      <c r="F1709" s="164">
        <v>461</v>
      </c>
    </row>
    <row r="1710" spans="1:6" ht="15.75">
      <c r="A1710" t="str">
        <f t="shared" si="26"/>
        <v>.351000010</v>
      </c>
      <c r="B1710">
        <v>351000010</v>
      </c>
      <c r="C1710" t="s">
        <v>3140</v>
      </c>
      <c r="D1710" s="164">
        <v>5200</v>
      </c>
      <c r="E1710" s="164">
        <v>0</v>
      </c>
      <c r="F1710" s="164">
        <v>52</v>
      </c>
    </row>
    <row r="1711" spans="1:6" ht="15.75">
      <c r="A1711" t="str">
        <f t="shared" si="26"/>
        <v>.351000020</v>
      </c>
      <c r="B1711">
        <v>351000020</v>
      </c>
      <c r="C1711" t="s">
        <v>3355</v>
      </c>
      <c r="D1711" s="164">
        <v>600</v>
      </c>
      <c r="E1711" s="164">
        <v>0</v>
      </c>
      <c r="F1711" s="164">
        <v>0</v>
      </c>
    </row>
    <row r="1712" spans="1:6" ht="15.75">
      <c r="A1712" t="str">
        <f t="shared" si="26"/>
        <v>.351000030</v>
      </c>
      <c r="B1712">
        <v>351000030</v>
      </c>
      <c r="C1712" t="s">
        <v>151</v>
      </c>
      <c r="D1712" s="164">
        <v>100</v>
      </c>
      <c r="E1712" s="164">
        <v>100</v>
      </c>
      <c r="F1712" s="164">
        <v>1</v>
      </c>
    </row>
    <row r="1713" spans="1:6" ht="15.75">
      <c r="A1713" t="str">
        <f t="shared" si="26"/>
        <v>.351000040</v>
      </c>
      <c r="B1713">
        <v>351000040</v>
      </c>
      <c r="C1713" t="s">
        <v>151</v>
      </c>
      <c r="D1713" s="164">
        <v>6400</v>
      </c>
      <c r="E1713" s="164">
        <v>6400</v>
      </c>
      <c r="F1713" s="164">
        <v>38</v>
      </c>
    </row>
    <row r="1714" spans="1:6" ht="15.75">
      <c r="A1714" t="str">
        <f t="shared" si="26"/>
        <v>.351000050</v>
      </c>
      <c r="B1714">
        <v>351000050</v>
      </c>
      <c r="C1714" t="s">
        <v>153</v>
      </c>
      <c r="D1714" s="164">
        <v>1500</v>
      </c>
      <c r="E1714" s="164">
        <v>1500</v>
      </c>
      <c r="F1714" s="164">
        <v>15</v>
      </c>
    </row>
    <row r="1715" spans="1:6" ht="15.75">
      <c r="A1715" t="str">
        <f t="shared" si="26"/>
        <v>.351000060</v>
      </c>
      <c r="B1715">
        <v>351000060</v>
      </c>
      <c r="C1715" t="s">
        <v>155</v>
      </c>
      <c r="D1715" s="164">
        <v>25500</v>
      </c>
      <c r="E1715" s="164">
        <v>25500</v>
      </c>
      <c r="F1715" s="164">
        <v>319</v>
      </c>
    </row>
    <row r="1716" spans="1:6" ht="15.75">
      <c r="A1716" t="str">
        <f t="shared" si="26"/>
        <v>.351000070</v>
      </c>
      <c r="B1716">
        <v>351000070</v>
      </c>
      <c r="C1716" t="s">
        <v>157</v>
      </c>
      <c r="D1716" s="164">
        <v>134100</v>
      </c>
      <c r="E1716" s="164">
        <v>134100</v>
      </c>
      <c r="F1716" s="164">
        <v>1089</v>
      </c>
    </row>
    <row r="1717" spans="1:6" ht="15.75">
      <c r="A1717" t="str">
        <f t="shared" si="26"/>
        <v>.351000080</v>
      </c>
      <c r="B1717">
        <v>351000080</v>
      </c>
      <c r="C1717" t="s">
        <v>159</v>
      </c>
      <c r="D1717" s="164">
        <v>46700</v>
      </c>
      <c r="E1717" s="164">
        <v>46700</v>
      </c>
      <c r="F1717" s="164">
        <v>280</v>
      </c>
    </row>
    <row r="1718" spans="1:6" ht="15.75">
      <c r="A1718" t="str">
        <f t="shared" si="26"/>
        <v>.351000090</v>
      </c>
      <c r="B1718">
        <v>351000090</v>
      </c>
      <c r="C1718" t="s">
        <v>161</v>
      </c>
      <c r="D1718" s="164">
        <v>123700</v>
      </c>
      <c r="E1718" s="164">
        <v>123700</v>
      </c>
      <c r="F1718" s="164">
        <v>976</v>
      </c>
    </row>
    <row r="1719" spans="1:6" ht="15.75">
      <c r="A1719" t="str">
        <f t="shared" si="26"/>
        <v>.351000100</v>
      </c>
      <c r="B1719">
        <v>351000100</v>
      </c>
      <c r="C1719" t="s">
        <v>163</v>
      </c>
      <c r="D1719" s="164">
        <v>35100</v>
      </c>
      <c r="E1719" s="164">
        <v>35100</v>
      </c>
      <c r="F1719" s="164">
        <v>211</v>
      </c>
    </row>
    <row r="1720" spans="1:6" ht="15.75">
      <c r="A1720" t="str">
        <f t="shared" si="26"/>
        <v>.351000110</v>
      </c>
      <c r="B1720">
        <v>351000110</v>
      </c>
      <c r="C1720" t="s">
        <v>165</v>
      </c>
      <c r="D1720" s="164">
        <v>2000</v>
      </c>
      <c r="E1720" s="164">
        <v>2000</v>
      </c>
      <c r="F1720" s="164">
        <v>25</v>
      </c>
    </row>
    <row r="1721" spans="1:6" ht="15.75">
      <c r="A1721" t="str">
        <f t="shared" si="26"/>
        <v>.351000120</v>
      </c>
      <c r="B1721">
        <v>351000120</v>
      </c>
      <c r="C1721" t="s">
        <v>167</v>
      </c>
      <c r="D1721" s="164">
        <v>3600</v>
      </c>
      <c r="E1721" s="164">
        <v>3600</v>
      </c>
      <c r="F1721" s="164">
        <v>36</v>
      </c>
    </row>
    <row r="1722" spans="1:6" ht="15.75">
      <c r="A1722" t="str">
        <f t="shared" si="26"/>
        <v>.351000130</v>
      </c>
      <c r="B1722">
        <v>351000130</v>
      </c>
      <c r="C1722" t="s">
        <v>169</v>
      </c>
      <c r="D1722" s="164">
        <v>44400</v>
      </c>
      <c r="E1722" s="164">
        <v>44400</v>
      </c>
      <c r="F1722" s="164">
        <v>266</v>
      </c>
    </row>
    <row r="1723" spans="1:6" ht="15.75">
      <c r="A1723" t="str">
        <f t="shared" si="26"/>
        <v>.351000140</v>
      </c>
      <c r="B1723">
        <v>351000140</v>
      </c>
      <c r="C1723" t="s">
        <v>2829</v>
      </c>
      <c r="D1723" s="164">
        <v>1000</v>
      </c>
      <c r="E1723" s="164">
        <v>1000</v>
      </c>
      <c r="F1723" s="164">
        <v>13</v>
      </c>
    </row>
    <row r="1724" spans="1:6" ht="15.75">
      <c r="A1724" t="str">
        <f t="shared" si="26"/>
        <v>.351000150</v>
      </c>
      <c r="B1724">
        <v>351000150</v>
      </c>
      <c r="C1724" t="s">
        <v>2829</v>
      </c>
      <c r="D1724" s="164">
        <v>49700</v>
      </c>
      <c r="E1724" s="164">
        <v>49700</v>
      </c>
      <c r="F1724" s="164">
        <v>497</v>
      </c>
    </row>
    <row r="1725" spans="1:6" ht="15.75">
      <c r="A1725" t="str">
        <f t="shared" si="26"/>
        <v>.351000160</v>
      </c>
      <c r="B1725">
        <v>351000160</v>
      </c>
      <c r="C1725" t="s">
        <v>171</v>
      </c>
      <c r="D1725" s="164">
        <v>2600</v>
      </c>
      <c r="E1725" s="164">
        <v>2600</v>
      </c>
      <c r="F1725" s="164">
        <v>26</v>
      </c>
    </row>
    <row r="1726" spans="1:6" ht="15.75">
      <c r="A1726" t="str">
        <f t="shared" si="26"/>
        <v>.351000170</v>
      </c>
      <c r="B1726">
        <v>351000170</v>
      </c>
      <c r="C1726" t="s">
        <v>173</v>
      </c>
      <c r="D1726" s="164">
        <v>42900</v>
      </c>
      <c r="E1726" s="164">
        <v>42900</v>
      </c>
      <c r="F1726" s="164">
        <v>257</v>
      </c>
    </row>
    <row r="1727" spans="1:6" ht="15.75">
      <c r="A1727" t="str">
        <f t="shared" si="26"/>
        <v>.351000180</v>
      </c>
      <c r="B1727">
        <v>351000180</v>
      </c>
      <c r="C1727" t="s">
        <v>175</v>
      </c>
      <c r="D1727" s="164">
        <v>18500</v>
      </c>
      <c r="E1727" s="164">
        <v>18500</v>
      </c>
      <c r="F1727" s="164">
        <v>111</v>
      </c>
    </row>
    <row r="1728" spans="1:6" ht="15.75">
      <c r="A1728" t="str">
        <f t="shared" si="26"/>
        <v>.351000190</v>
      </c>
      <c r="B1728">
        <v>351000190</v>
      </c>
      <c r="C1728" t="s">
        <v>1979</v>
      </c>
      <c r="D1728" s="164">
        <v>19000</v>
      </c>
      <c r="E1728" s="164">
        <v>19000</v>
      </c>
      <c r="F1728" s="164">
        <v>190</v>
      </c>
    </row>
    <row r="1729" spans="1:6" ht="15.75">
      <c r="A1729" t="str">
        <f t="shared" si="26"/>
        <v>.351000200</v>
      </c>
      <c r="B1729">
        <v>351000200</v>
      </c>
      <c r="C1729" t="s">
        <v>177</v>
      </c>
      <c r="D1729" s="164">
        <v>42800</v>
      </c>
      <c r="E1729" s="164">
        <v>42800</v>
      </c>
      <c r="F1729" s="164">
        <v>257</v>
      </c>
    </row>
    <row r="1730" spans="1:6" ht="15.75">
      <c r="A1730" t="str">
        <f t="shared" si="26"/>
        <v>.351000210</v>
      </c>
      <c r="B1730">
        <v>351000210</v>
      </c>
      <c r="C1730" t="s">
        <v>179</v>
      </c>
      <c r="D1730" s="164">
        <v>62500</v>
      </c>
      <c r="E1730" s="164">
        <v>62500</v>
      </c>
      <c r="F1730" s="164">
        <v>375</v>
      </c>
    </row>
    <row r="1731" spans="1:6" ht="15.75">
      <c r="A1731" t="str">
        <f t="shared" si="26"/>
        <v>.351000220</v>
      </c>
      <c r="B1731">
        <v>351000220</v>
      </c>
      <c r="C1731" t="s">
        <v>179</v>
      </c>
      <c r="D1731" s="164">
        <v>2000</v>
      </c>
      <c r="E1731" s="164">
        <v>2000</v>
      </c>
      <c r="F1731" s="164">
        <v>12</v>
      </c>
    </row>
    <row r="1732" spans="1:6" ht="15.75">
      <c r="A1732" t="str">
        <f aca="true" t="shared" si="27" ref="A1732:A1795">CONCATENATE(".",B1732)</f>
        <v>.351000230</v>
      </c>
      <c r="B1732">
        <v>351000230</v>
      </c>
      <c r="C1732" t="s">
        <v>181</v>
      </c>
      <c r="D1732" s="164">
        <v>56900</v>
      </c>
      <c r="E1732" s="164">
        <v>56900</v>
      </c>
      <c r="F1732" s="164">
        <v>341</v>
      </c>
    </row>
    <row r="1733" spans="1:6" ht="15.75">
      <c r="A1733" t="str">
        <f t="shared" si="27"/>
        <v>.351000240</v>
      </c>
      <c r="B1733">
        <v>351000240</v>
      </c>
      <c r="C1733" t="s">
        <v>183</v>
      </c>
      <c r="D1733" s="164">
        <v>32300</v>
      </c>
      <c r="E1733" s="164">
        <v>32300</v>
      </c>
      <c r="F1733" s="164">
        <v>323</v>
      </c>
    </row>
    <row r="1734" spans="1:6" ht="15.75">
      <c r="A1734" t="str">
        <f t="shared" si="27"/>
        <v>.351000250</v>
      </c>
      <c r="B1734">
        <v>351000250</v>
      </c>
      <c r="C1734" t="s">
        <v>185</v>
      </c>
      <c r="D1734" s="164">
        <v>22900</v>
      </c>
      <c r="E1734" s="164">
        <v>22900</v>
      </c>
      <c r="F1734" s="164">
        <v>137</v>
      </c>
    </row>
    <row r="1735" spans="1:6" ht="15.75">
      <c r="A1735" t="str">
        <f t="shared" si="27"/>
        <v>.351000260</v>
      </c>
      <c r="B1735">
        <v>351000260</v>
      </c>
      <c r="C1735" t="s">
        <v>112</v>
      </c>
      <c r="D1735" s="164">
        <v>1000</v>
      </c>
      <c r="E1735" s="164">
        <v>1000</v>
      </c>
      <c r="F1735" s="164">
        <v>6</v>
      </c>
    </row>
    <row r="1736" spans="1:6" ht="15.75">
      <c r="A1736" t="str">
        <f t="shared" si="27"/>
        <v>.351000270</v>
      </c>
      <c r="B1736">
        <v>351000270</v>
      </c>
      <c r="C1736" t="s">
        <v>187</v>
      </c>
      <c r="D1736" s="164">
        <v>13900</v>
      </c>
      <c r="E1736" s="164">
        <v>13900</v>
      </c>
      <c r="F1736" s="164">
        <v>83</v>
      </c>
    </row>
    <row r="1737" spans="1:6" ht="15.75">
      <c r="A1737" t="str">
        <f t="shared" si="27"/>
        <v>.351000280</v>
      </c>
      <c r="B1737">
        <v>351000280</v>
      </c>
      <c r="C1737" t="s">
        <v>112</v>
      </c>
      <c r="D1737" s="164">
        <v>2600</v>
      </c>
      <c r="E1737" s="164">
        <v>2600</v>
      </c>
      <c r="F1737" s="164">
        <v>16</v>
      </c>
    </row>
    <row r="1738" spans="1:6" ht="15.75">
      <c r="A1738" t="str">
        <f t="shared" si="27"/>
        <v>.351000290</v>
      </c>
      <c r="B1738">
        <v>351000290</v>
      </c>
      <c r="C1738" t="s">
        <v>2779</v>
      </c>
      <c r="D1738" s="164">
        <v>25800</v>
      </c>
      <c r="E1738" s="164">
        <v>25800</v>
      </c>
      <c r="F1738" s="164">
        <v>258</v>
      </c>
    </row>
    <row r="1739" spans="1:6" ht="15.75">
      <c r="A1739" t="str">
        <f t="shared" si="27"/>
        <v>.351000300</v>
      </c>
      <c r="B1739">
        <v>351000300</v>
      </c>
      <c r="C1739" t="s">
        <v>1979</v>
      </c>
      <c r="D1739" s="164">
        <v>112200</v>
      </c>
      <c r="E1739" s="164">
        <v>112200</v>
      </c>
      <c r="F1739" s="164">
        <v>853</v>
      </c>
    </row>
    <row r="1740" spans="1:6" ht="15.75">
      <c r="A1740" t="str">
        <f t="shared" si="27"/>
        <v>.351000310</v>
      </c>
      <c r="B1740">
        <v>351000310</v>
      </c>
      <c r="C1740" t="s">
        <v>189</v>
      </c>
      <c r="D1740" s="164">
        <v>38900</v>
      </c>
      <c r="E1740" s="164">
        <v>38900</v>
      </c>
      <c r="F1740" s="164">
        <v>389</v>
      </c>
    </row>
    <row r="1741" spans="1:6" ht="15.75">
      <c r="A1741" t="str">
        <f t="shared" si="27"/>
        <v>.351000320</v>
      </c>
      <c r="B1741">
        <v>351000320</v>
      </c>
      <c r="C1741" t="s">
        <v>191</v>
      </c>
      <c r="D1741" s="164">
        <v>1000</v>
      </c>
      <c r="E1741" s="164">
        <v>1000</v>
      </c>
      <c r="F1741" s="164">
        <v>10</v>
      </c>
    </row>
    <row r="1742" spans="1:6" ht="15.75">
      <c r="A1742" t="str">
        <f t="shared" si="27"/>
        <v>.351000330</v>
      </c>
      <c r="B1742">
        <v>351000330</v>
      </c>
      <c r="C1742" t="s">
        <v>189</v>
      </c>
      <c r="D1742" s="164">
        <v>31400</v>
      </c>
      <c r="E1742" s="164">
        <v>31400</v>
      </c>
      <c r="F1742" s="164">
        <v>314</v>
      </c>
    </row>
    <row r="1743" spans="1:6" ht="15.75">
      <c r="A1743" t="str">
        <f t="shared" si="27"/>
        <v>.351000340</v>
      </c>
      <c r="B1743">
        <v>351000340</v>
      </c>
      <c r="C1743" t="s">
        <v>193</v>
      </c>
      <c r="D1743" s="164">
        <v>54900</v>
      </c>
      <c r="E1743" s="164">
        <v>54900</v>
      </c>
      <c r="F1743" s="164">
        <v>329</v>
      </c>
    </row>
    <row r="1744" spans="1:6" ht="15.75">
      <c r="A1744" t="str">
        <f t="shared" si="27"/>
        <v>.351000350</v>
      </c>
      <c r="B1744">
        <v>351000350</v>
      </c>
      <c r="C1744" t="s">
        <v>195</v>
      </c>
      <c r="D1744" s="164">
        <v>44300</v>
      </c>
      <c r="E1744" s="164">
        <v>44300</v>
      </c>
      <c r="F1744" s="164">
        <v>266</v>
      </c>
    </row>
    <row r="1745" spans="1:6" ht="15.75">
      <c r="A1745" t="str">
        <f t="shared" si="27"/>
        <v>.351000360</v>
      </c>
      <c r="B1745">
        <v>351000360</v>
      </c>
      <c r="C1745" t="s">
        <v>197</v>
      </c>
      <c r="D1745" s="164">
        <v>1000</v>
      </c>
      <c r="E1745" s="164">
        <v>1000</v>
      </c>
      <c r="F1745" s="164">
        <v>6</v>
      </c>
    </row>
    <row r="1746" spans="1:6" ht="15.75">
      <c r="A1746" t="str">
        <f t="shared" si="27"/>
        <v>.351000370</v>
      </c>
      <c r="B1746">
        <v>351000370</v>
      </c>
      <c r="C1746" t="s">
        <v>189</v>
      </c>
      <c r="D1746" s="164">
        <v>31700</v>
      </c>
      <c r="E1746" s="164">
        <v>31700</v>
      </c>
      <c r="F1746" s="164">
        <v>317</v>
      </c>
    </row>
    <row r="1747" spans="1:6" ht="15.75">
      <c r="A1747" t="str">
        <f t="shared" si="27"/>
        <v>.351000380</v>
      </c>
      <c r="B1747">
        <v>351000380</v>
      </c>
      <c r="C1747" t="s">
        <v>199</v>
      </c>
      <c r="D1747" s="164">
        <v>12600</v>
      </c>
      <c r="E1747" s="164">
        <v>12600</v>
      </c>
      <c r="F1747" s="164">
        <v>76</v>
      </c>
    </row>
    <row r="1748" spans="1:6" ht="15.75">
      <c r="A1748" t="str">
        <f t="shared" si="27"/>
        <v>.351000390</v>
      </c>
      <c r="B1748">
        <v>351000390</v>
      </c>
      <c r="C1748" t="s">
        <v>201</v>
      </c>
      <c r="D1748" s="164">
        <v>38100</v>
      </c>
      <c r="E1748" s="164">
        <v>38100</v>
      </c>
      <c r="F1748" s="164">
        <v>381</v>
      </c>
    </row>
    <row r="1749" spans="1:6" ht="15.75">
      <c r="A1749" t="str">
        <f t="shared" si="27"/>
        <v>.351000400</v>
      </c>
      <c r="B1749">
        <v>351000400</v>
      </c>
      <c r="C1749" t="s">
        <v>203</v>
      </c>
      <c r="D1749" s="164">
        <v>44700</v>
      </c>
      <c r="E1749" s="164">
        <v>44700</v>
      </c>
      <c r="F1749" s="164">
        <v>268</v>
      </c>
    </row>
    <row r="1750" spans="1:6" ht="15.75">
      <c r="A1750" t="str">
        <f t="shared" si="27"/>
        <v>.351000410</v>
      </c>
      <c r="B1750">
        <v>351000410</v>
      </c>
      <c r="C1750" t="s">
        <v>205</v>
      </c>
      <c r="D1750" s="164">
        <v>30200</v>
      </c>
      <c r="E1750" s="164">
        <v>30200</v>
      </c>
      <c r="F1750" s="164">
        <v>182</v>
      </c>
    </row>
    <row r="1751" spans="1:6" ht="15.75">
      <c r="A1751" t="str">
        <f t="shared" si="27"/>
        <v>.351000415</v>
      </c>
      <c r="B1751">
        <v>351000415</v>
      </c>
      <c r="C1751" t="s">
        <v>207</v>
      </c>
      <c r="D1751" s="164">
        <v>19400</v>
      </c>
      <c r="E1751" s="164">
        <v>19400</v>
      </c>
      <c r="F1751" s="164">
        <v>116</v>
      </c>
    </row>
    <row r="1752" spans="1:6" ht="15.75">
      <c r="A1752" t="str">
        <f t="shared" si="27"/>
        <v>.351000420</v>
      </c>
      <c r="B1752">
        <v>351000420</v>
      </c>
      <c r="C1752" t="s">
        <v>3132</v>
      </c>
      <c r="D1752" s="164">
        <v>45500</v>
      </c>
      <c r="E1752" s="164">
        <v>45500</v>
      </c>
      <c r="F1752" s="164">
        <v>273</v>
      </c>
    </row>
    <row r="1753" spans="1:6" ht="15.75">
      <c r="A1753" t="str">
        <f t="shared" si="27"/>
        <v>.351000430</v>
      </c>
      <c r="B1753">
        <v>351000430</v>
      </c>
      <c r="C1753" t="s">
        <v>209</v>
      </c>
      <c r="D1753" s="164">
        <v>99600</v>
      </c>
      <c r="E1753" s="164">
        <v>99600</v>
      </c>
      <c r="F1753" s="164">
        <v>855</v>
      </c>
    </row>
    <row r="1754" spans="1:6" ht="15.75">
      <c r="A1754" t="str">
        <f t="shared" si="27"/>
        <v>.351000440</v>
      </c>
      <c r="B1754">
        <v>351000440</v>
      </c>
      <c r="C1754" t="s">
        <v>211</v>
      </c>
      <c r="D1754" s="164">
        <v>60600</v>
      </c>
      <c r="E1754" s="164">
        <v>60600</v>
      </c>
      <c r="F1754" s="164">
        <v>606</v>
      </c>
    </row>
    <row r="1755" spans="1:6" ht="15.75">
      <c r="A1755" t="str">
        <f t="shared" si="27"/>
        <v>.351000450</v>
      </c>
      <c r="B1755">
        <v>351000450</v>
      </c>
      <c r="C1755" t="s">
        <v>213</v>
      </c>
      <c r="D1755" s="164">
        <v>49600</v>
      </c>
      <c r="E1755" s="164">
        <v>49600</v>
      </c>
      <c r="F1755" s="164">
        <v>298</v>
      </c>
    </row>
    <row r="1756" spans="1:6" ht="15.75">
      <c r="A1756" t="str">
        <f t="shared" si="27"/>
        <v>.351000460</v>
      </c>
      <c r="B1756">
        <v>351000460</v>
      </c>
      <c r="C1756" t="s">
        <v>215</v>
      </c>
      <c r="D1756" s="164">
        <v>63400</v>
      </c>
      <c r="E1756" s="164">
        <v>63400</v>
      </c>
      <c r="F1756" s="164">
        <v>634</v>
      </c>
    </row>
    <row r="1757" spans="1:6" ht="15.75">
      <c r="A1757" t="str">
        <f t="shared" si="27"/>
        <v>.351000470</v>
      </c>
      <c r="B1757">
        <v>351000470</v>
      </c>
      <c r="C1757" t="s">
        <v>217</v>
      </c>
      <c r="D1757" s="164">
        <v>8100</v>
      </c>
      <c r="E1757" s="164">
        <v>8100</v>
      </c>
      <c r="F1757" s="164">
        <v>49</v>
      </c>
    </row>
    <row r="1758" spans="1:6" ht="15.75">
      <c r="A1758" t="str">
        <f t="shared" si="27"/>
        <v>.351000480</v>
      </c>
      <c r="B1758">
        <v>351000480</v>
      </c>
      <c r="C1758" t="s">
        <v>219</v>
      </c>
      <c r="D1758" s="164">
        <v>5900</v>
      </c>
      <c r="E1758" s="164">
        <v>5900</v>
      </c>
      <c r="F1758" s="164">
        <v>89</v>
      </c>
    </row>
    <row r="1759" spans="1:6" ht="15.75">
      <c r="A1759" t="str">
        <f t="shared" si="27"/>
        <v>.351000490</v>
      </c>
      <c r="B1759">
        <v>351000490</v>
      </c>
      <c r="C1759" t="s">
        <v>153</v>
      </c>
      <c r="D1759" s="164">
        <v>111200</v>
      </c>
      <c r="E1759" s="164">
        <v>111200</v>
      </c>
      <c r="F1759" s="164">
        <v>841</v>
      </c>
    </row>
    <row r="1760" spans="1:6" ht="15.75">
      <c r="A1760" t="str">
        <f t="shared" si="27"/>
        <v>.351000500</v>
      </c>
      <c r="B1760">
        <v>351000500</v>
      </c>
      <c r="C1760" t="s">
        <v>221</v>
      </c>
      <c r="D1760" s="164">
        <v>1300</v>
      </c>
      <c r="E1760" s="164">
        <v>1300</v>
      </c>
      <c r="F1760" s="164">
        <v>8</v>
      </c>
    </row>
    <row r="1761" spans="1:6" ht="15.75">
      <c r="A1761" t="str">
        <f t="shared" si="27"/>
        <v>.351000510</v>
      </c>
      <c r="B1761">
        <v>351000510</v>
      </c>
      <c r="C1761" t="s">
        <v>221</v>
      </c>
      <c r="D1761" s="164">
        <v>16100</v>
      </c>
      <c r="E1761" s="164">
        <v>16100</v>
      </c>
      <c r="F1761" s="164">
        <v>97</v>
      </c>
    </row>
    <row r="1762" spans="1:6" ht="15.75">
      <c r="A1762" t="str">
        <f t="shared" si="27"/>
        <v>.351000530</v>
      </c>
      <c r="B1762">
        <v>351000530</v>
      </c>
      <c r="C1762" t="s">
        <v>223</v>
      </c>
      <c r="D1762" s="164">
        <v>97200</v>
      </c>
      <c r="E1762" s="164">
        <v>97200</v>
      </c>
      <c r="F1762" s="164">
        <v>687</v>
      </c>
    </row>
    <row r="1763" spans="1:6" ht="15.75">
      <c r="A1763" t="str">
        <f t="shared" si="27"/>
        <v>.351000540</v>
      </c>
      <c r="B1763">
        <v>351000540</v>
      </c>
      <c r="C1763" t="s">
        <v>2380</v>
      </c>
      <c r="D1763" s="164">
        <v>1700</v>
      </c>
      <c r="E1763" s="164">
        <v>1700</v>
      </c>
      <c r="F1763" s="164">
        <v>21</v>
      </c>
    </row>
    <row r="1764" spans="1:6" ht="15.75">
      <c r="A1764" t="str">
        <f t="shared" si="27"/>
        <v>.351000550</v>
      </c>
      <c r="B1764">
        <v>351000550</v>
      </c>
      <c r="C1764" t="s">
        <v>225</v>
      </c>
      <c r="D1764" s="164">
        <v>11400</v>
      </c>
      <c r="E1764" s="164">
        <v>0</v>
      </c>
      <c r="F1764" s="164">
        <v>0</v>
      </c>
    </row>
    <row r="1765" spans="1:6" ht="15.75">
      <c r="A1765" t="str">
        <f t="shared" si="27"/>
        <v>.351000560</v>
      </c>
      <c r="B1765">
        <v>351000560</v>
      </c>
      <c r="C1765" t="s">
        <v>227</v>
      </c>
      <c r="D1765" s="164">
        <v>7900</v>
      </c>
      <c r="E1765" s="164">
        <v>7900</v>
      </c>
      <c r="F1765" s="164">
        <v>119</v>
      </c>
    </row>
    <row r="1766" spans="1:6" ht="15.75">
      <c r="A1766" t="str">
        <f t="shared" si="27"/>
        <v>.351000570</v>
      </c>
      <c r="B1766">
        <v>351000570</v>
      </c>
      <c r="C1766" t="s">
        <v>229</v>
      </c>
      <c r="D1766" s="164">
        <v>52700</v>
      </c>
      <c r="E1766" s="164">
        <v>52700</v>
      </c>
      <c r="F1766" s="164">
        <v>316</v>
      </c>
    </row>
    <row r="1767" spans="1:6" ht="15.75">
      <c r="A1767" t="str">
        <f t="shared" si="27"/>
        <v>.351000590</v>
      </c>
      <c r="B1767">
        <v>351000590</v>
      </c>
      <c r="C1767" t="s">
        <v>2380</v>
      </c>
      <c r="D1767" s="164">
        <v>34600</v>
      </c>
      <c r="E1767" s="164">
        <v>34600</v>
      </c>
      <c r="F1767" s="164">
        <v>519</v>
      </c>
    </row>
    <row r="1768" spans="1:6" ht="15.75">
      <c r="A1768" t="str">
        <f t="shared" si="27"/>
        <v>.351000600</v>
      </c>
      <c r="B1768">
        <v>351000600</v>
      </c>
      <c r="C1768" t="s">
        <v>231</v>
      </c>
      <c r="D1768" s="164">
        <v>43200</v>
      </c>
      <c r="E1768" s="164">
        <v>43200</v>
      </c>
      <c r="F1768" s="164">
        <v>259</v>
      </c>
    </row>
    <row r="1769" spans="1:6" ht="15.75">
      <c r="A1769" t="str">
        <f t="shared" si="27"/>
        <v>.351000610</v>
      </c>
      <c r="B1769">
        <v>351000610</v>
      </c>
      <c r="C1769" t="s">
        <v>234</v>
      </c>
      <c r="D1769" s="164">
        <v>65100</v>
      </c>
      <c r="E1769" s="164">
        <v>65100</v>
      </c>
      <c r="F1769" s="164">
        <v>391</v>
      </c>
    </row>
    <row r="1770" spans="1:6" ht="15.75">
      <c r="A1770" t="str">
        <f t="shared" si="27"/>
        <v>.351000620</v>
      </c>
      <c r="B1770">
        <v>351000620</v>
      </c>
      <c r="C1770" t="s">
        <v>236</v>
      </c>
      <c r="D1770" s="164">
        <v>20200</v>
      </c>
      <c r="E1770" s="164">
        <v>9090</v>
      </c>
      <c r="F1770" s="164">
        <v>54</v>
      </c>
    </row>
    <row r="1771" spans="1:6" ht="15.75">
      <c r="A1771" t="str">
        <f t="shared" si="27"/>
        <v>.351000630</v>
      </c>
      <c r="B1771">
        <v>351000630</v>
      </c>
      <c r="C1771" t="s">
        <v>238</v>
      </c>
      <c r="D1771" s="164">
        <v>52700</v>
      </c>
      <c r="E1771" s="164">
        <v>52700</v>
      </c>
      <c r="F1771" s="164">
        <v>316</v>
      </c>
    </row>
    <row r="1772" spans="1:6" ht="15.75">
      <c r="A1772" t="str">
        <f t="shared" si="27"/>
        <v>.351000640</v>
      </c>
      <c r="B1772">
        <v>351000640</v>
      </c>
      <c r="C1772" t="s">
        <v>3392</v>
      </c>
      <c r="D1772" s="164">
        <v>22300</v>
      </c>
      <c r="E1772" s="164">
        <v>0</v>
      </c>
      <c r="F1772" s="164">
        <v>0</v>
      </c>
    </row>
    <row r="1773" spans="1:6" ht="15.75">
      <c r="A1773" t="str">
        <f t="shared" si="27"/>
        <v>.351000650</v>
      </c>
      <c r="B1773">
        <v>351000650</v>
      </c>
      <c r="C1773" t="s">
        <v>3392</v>
      </c>
      <c r="D1773" s="164">
        <v>2451300</v>
      </c>
      <c r="E1773" s="164">
        <v>0</v>
      </c>
      <c r="F1773" s="164">
        <v>0</v>
      </c>
    </row>
    <row r="1774" spans="1:6" ht="15.75">
      <c r="A1774" t="str">
        <f t="shared" si="27"/>
        <v>.351000655</v>
      </c>
      <c r="B1774">
        <v>351000655</v>
      </c>
      <c r="C1774" t="s">
        <v>3392</v>
      </c>
      <c r="D1774" s="164">
        <v>18200</v>
      </c>
      <c r="E1774" s="164">
        <v>0</v>
      </c>
      <c r="F1774" s="164">
        <v>0</v>
      </c>
    </row>
    <row r="1775" spans="1:6" ht="15.75">
      <c r="A1775" t="str">
        <f t="shared" si="27"/>
        <v>.351000660</v>
      </c>
      <c r="B1775">
        <v>351000660</v>
      </c>
      <c r="C1775" t="s">
        <v>3355</v>
      </c>
      <c r="D1775" s="164">
        <v>42600</v>
      </c>
      <c r="E1775" s="164">
        <v>0</v>
      </c>
      <c r="F1775" s="164">
        <v>0</v>
      </c>
    </row>
    <row r="1776" spans="1:6" ht="15.75">
      <c r="A1776" t="str">
        <f t="shared" si="27"/>
        <v>.351000670</v>
      </c>
      <c r="B1776">
        <v>351000670</v>
      </c>
      <c r="C1776" t="s">
        <v>238</v>
      </c>
      <c r="D1776" s="164">
        <v>1500</v>
      </c>
      <c r="E1776" s="164">
        <v>1500</v>
      </c>
      <c r="F1776" s="164">
        <v>9</v>
      </c>
    </row>
    <row r="1777" spans="1:6" ht="15.75">
      <c r="A1777" t="str">
        <f t="shared" si="27"/>
        <v>.351000680</v>
      </c>
      <c r="B1777">
        <v>351000680</v>
      </c>
      <c r="C1777" t="s">
        <v>240</v>
      </c>
      <c r="D1777" s="164">
        <v>34800</v>
      </c>
      <c r="E1777" s="164">
        <v>34800</v>
      </c>
      <c r="F1777" s="164">
        <v>209</v>
      </c>
    </row>
    <row r="1778" spans="1:6" ht="15.75">
      <c r="A1778" t="str">
        <f t="shared" si="27"/>
        <v>.351000690</v>
      </c>
      <c r="B1778">
        <v>351000690</v>
      </c>
      <c r="C1778" t="s">
        <v>242</v>
      </c>
      <c r="D1778" s="164">
        <v>4200</v>
      </c>
      <c r="E1778" s="164">
        <v>4200</v>
      </c>
      <c r="F1778" s="164">
        <v>63</v>
      </c>
    </row>
    <row r="1779" spans="1:6" ht="15.75">
      <c r="A1779" t="str">
        <f t="shared" si="27"/>
        <v>.351000700</v>
      </c>
      <c r="B1779">
        <v>351000700</v>
      </c>
      <c r="C1779" t="s">
        <v>244</v>
      </c>
      <c r="D1779" s="164">
        <v>68600</v>
      </c>
      <c r="E1779" s="164">
        <v>68600</v>
      </c>
      <c r="F1779" s="164">
        <v>412</v>
      </c>
    </row>
    <row r="1780" spans="1:6" ht="15.75">
      <c r="A1780" t="str">
        <f t="shared" si="27"/>
        <v>.351000710</v>
      </c>
      <c r="B1780">
        <v>351000710</v>
      </c>
      <c r="C1780" t="s">
        <v>246</v>
      </c>
      <c r="D1780" s="164">
        <v>54600</v>
      </c>
      <c r="E1780" s="164">
        <v>54600</v>
      </c>
      <c r="F1780" s="164">
        <v>328</v>
      </c>
    </row>
    <row r="1781" spans="1:6" ht="15.75">
      <c r="A1781" t="str">
        <f t="shared" si="27"/>
        <v>.351000720</v>
      </c>
      <c r="B1781">
        <v>351000720</v>
      </c>
      <c r="C1781" t="s">
        <v>3392</v>
      </c>
      <c r="D1781" s="164">
        <v>3500</v>
      </c>
      <c r="E1781" s="164">
        <v>0</v>
      </c>
      <c r="F1781" s="164">
        <v>0</v>
      </c>
    </row>
    <row r="1782" spans="1:6" ht="15.75">
      <c r="A1782" t="str">
        <f t="shared" si="27"/>
        <v>.351000730</v>
      </c>
      <c r="B1782">
        <v>351000730</v>
      </c>
      <c r="C1782" t="s">
        <v>248</v>
      </c>
      <c r="D1782" s="164">
        <v>52000</v>
      </c>
      <c r="E1782" s="164">
        <v>52000</v>
      </c>
      <c r="F1782" s="164">
        <v>312</v>
      </c>
    </row>
    <row r="1783" spans="1:6" ht="15.75">
      <c r="A1783" t="str">
        <f t="shared" si="27"/>
        <v>.351000740</v>
      </c>
      <c r="B1783">
        <v>351000740</v>
      </c>
      <c r="C1783" t="s">
        <v>250</v>
      </c>
      <c r="D1783" s="164">
        <v>56200</v>
      </c>
      <c r="E1783" s="164">
        <v>56200</v>
      </c>
      <c r="F1783" s="164">
        <v>337</v>
      </c>
    </row>
    <row r="1784" spans="1:6" ht="15.75">
      <c r="A1784" t="str">
        <f t="shared" si="27"/>
        <v>.351500010</v>
      </c>
      <c r="B1784">
        <v>351500010</v>
      </c>
      <c r="C1784" t="s">
        <v>252</v>
      </c>
      <c r="D1784" s="164">
        <v>30500</v>
      </c>
      <c r="E1784" s="164">
        <v>30500</v>
      </c>
      <c r="F1784" s="164">
        <v>458</v>
      </c>
    </row>
    <row r="1785" spans="1:6" ht="15.75">
      <c r="A1785" t="str">
        <f t="shared" si="27"/>
        <v>.351500015</v>
      </c>
      <c r="B1785">
        <v>351500015</v>
      </c>
      <c r="C1785" t="s">
        <v>254</v>
      </c>
      <c r="D1785" s="164">
        <v>35700</v>
      </c>
      <c r="E1785" s="164">
        <v>35700</v>
      </c>
      <c r="F1785" s="164">
        <v>214</v>
      </c>
    </row>
    <row r="1786" spans="1:6" ht="15.75">
      <c r="A1786" t="str">
        <f t="shared" si="27"/>
        <v>.351500020</v>
      </c>
      <c r="B1786">
        <v>351500020</v>
      </c>
      <c r="C1786" t="s">
        <v>256</v>
      </c>
      <c r="D1786" s="164">
        <v>10400</v>
      </c>
      <c r="E1786" s="164">
        <v>10400</v>
      </c>
      <c r="F1786" s="164">
        <v>104</v>
      </c>
    </row>
    <row r="1787" spans="1:6" ht="15.75">
      <c r="A1787" t="str">
        <f t="shared" si="27"/>
        <v>.351500030</v>
      </c>
      <c r="B1787">
        <v>351500030</v>
      </c>
      <c r="C1787" t="s">
        <v>258</v>
      </c>
      <c r="D1787" s="164">
        <v>19200</v>
      </c>
      <c r="E1787" s="164">
        <v>19200</v>
      </c>
      <c r="F1787" s="164">
        <v>115</v>
      </c>
    </row>
    <row r="1788" spans="1:6" ht="15.75">
      <c r="A1788" t="str">
        <f t="shared" si="27"/>
        <v>.351500040</v>
      </c>
      <c r="B1788">
        <v>351500040</v>
      </c>
      <c r="C1788" t="s">
        <v>260</v>
      </c>
      <c r="D1788" s="164">
        <v>24400</v>
      </c>
      <c r="E1788" s="164">
        <v>24400</v>
      </c>
      <c r="F1788" s="164">
        <v>244</v>
      </c>
    </row>
    <row r="1789" spans="1:6" ht="15.75">
      <c r="A1789" t="str">
        <f t="shared" si="27"/>
        <v>.351500050</v>
      </c>
      <c r="B1789">
        <v>351500050</v>
      </c>
      <c r="C1789" t="s">
        <v>262</v>
      </c>
      <c r="D1789" s="164">
        <v>37100</v>
      </c>
      <c r="E1789" s="164">
        <v>37100</v>
      </c>
      <c r="F1789" s="164">
        <v>223</v>
      </c>
    </row>
    <row r="1790" spans="1:6" ht="15.75">
      <c r="A1790" t="str">
        <f t="shared" si="27"/>
        <v>.351500060</v>
      </c>
      <c r="B1790">
        <v>351500060</v>
      </c>
      <c r="C1790" t="s">
        <v>264</v>
      </c>
      <c r="D1790" s="164">
        <v>51700</v>
      </c>
      <c r="E1790" s="164">
        <v>51700</v>
      </c>
      <c r="F1790" s="164">
        <v>310</v>
      </c>
    </row>
    <row r="1791" spans="1:6" ht="15.75">
      <c r="A1791" t="str">
        <f t="shared" si="27"/>
        <v>.351500070</v>
      </c>
      <c r="B1791">
        <v>351500070</v>
      </c>
      <c r="C1791" t="s">
        <v>252</v>
      </c>
      <c r="D1791" s="164">
        <v>800</v>
      </c>
      <c r="E1791" s="164">
        <v>800</v>
      </c>
      <c r="F1791" s="164">
        <v>12</v>
      </c>
    </row>
    <row r="1792" spans="1:6" ht="15.75">
      <c r="A1792" t="str">
        <f t="shared" si="27"/>
        <v>.351500075</v>
      </c>
      <c r="B1792">
        <v>351500075</v>
      </c>
      <c r="C1792" t="s">
        <v>266</v>
      </c>
      <c r="D1792" s="164">
        <v>20000</v>
      </c>
      <c r="E1792" s="164">
        <v>20000</v>
      </c>
      <c r="F1792" s="164">
        <v>120</v>
      </c>
    </row>
    <row r="1793" spans="1:6" ht="15.75">
      <c r="A1793" t="str">
        <f t="shared" si="27"/>
        <v>.351500080</v>
      </c>
      <c r="B1793">
        <v>351500080</v>
      </c>
      <c r="C1793" t="s">
        <v>268</v>
      </c>
      <c r="D1793" s="164">
        <v>1000</v>
      </c>
      <c r="E1793" s="164">
        <v>1000</v>
      </c>
      <c r="F1793" s="164">
        <v>10</v>
      </c>
    </row>
    <row r="1794" spans="1:6" ht="15.75">
      <c r="A1794" t="str">
        <f t="shared" si="27"/>
        <v>.351500090</v>
      </c>
      <c r="B1794">
        <v>351500090</v>
      </c>
      <c r="C1794" t="s">
        <v>3355</v>
      </c>
      <c r="D1794" s="164">
        <v>600</v>
      </c>
      <c r="E1794" s="164">
        <v>0</v>
      </c>
      <c r="F1794" s="164">
        <v>0</v>
      </c>
    </row>
    <row r="1795" spans="1:6" ht="15.75">
      <c r="A1795" t="str">
        <f t="shared" si="27"/>
        <v>.351500100</v>
      </c>
      <c r="B1795">
        <v>351500100</v>
      </c>
      <c r="C1795" t="s">
        <v>268</v>
      </c>
      <c r="D1795" s="164">
        <v>22700</v>
      </c>
      <c r="E1795" s="164">
        <v>22700</v>
      </c>
      <c r="F1795" s="164">
        <v>227</v>
      </c>
    </row>
    <row r="1796" spans="1:6" ht="15.75">
      <c r="A1796" t="str">
        <f aca="true" t="shared" si="28" ref="A1796:A1859">CONCATENATE(".",B1796)</f>
        <v>.351500110</v>
      </c>
      <c r="B1796">
        <v>351500110</v>
      </c>
      <c r="C1796" t="s">
        <v>227</v>
      </c>
      <c r="D1796" s="164">
        <v>14600</v>
      </c>
      <c r="E1796" s="164">
        <v>14600</v>
      </c>
      <c r="F1796" s="164">
        <v>146</v>
      </c>
    </row>
    <row r="1797" spans="1:6" ht="15.75">
      <c r="A1797" t="str">
        <f t="shared" si="28"/>
        <v>.351500120</v>
      </c>
      <c r="B1797">
        <v>351500120</v>
      </c>
      <c r="C1797" t="s">
        <v>271</v>
      </c>
      <c r="D1797" s="164">
        <v>12600</v>
      </c>
      <c r="E1797" s="164">
        <v>12600</v>
      </c>
      <c r="F1797" s="164">
        <v>126</v>
      </c>
    </row>
    <row r="1798" spans="1:6" ht="15.75">
      <c r="A1798" t="str">
        <f t="shared" si="28"/>
        <v>.351500130</v>
      </c>
      <c r="B1798">
        <v>351500130</v>
      </c>
      <c r="C1798" t="s">
        <v>273</v>
      </c>
      <c r="D1798" s="164">
        <v>48700</v>
      </c>
      <c r="E1798" s="164">
        <v>48700</v>
      </c>
      <c r="F1798" s="164">
        <v>487</v>
      </c>
    </row>
    <row r="1799" spans="1:6" ht="15.75">
      <c r="A1799" t="str">
        <f t="shared" si="28"/>
        <v>.351500140</v>
      </c>
      <c r="B1799">
        <v>351500140</v>
      </c>
      <c r="C1799" t="s">
        <v>275</v>
      </c>
      <c r="D1799" s="164">
        <v>27700</v>
      </c>
      <c r="E1799" s="164">
        <v>27700</v>
      </c>
      <c r="F1799" s="164">
        <v>166</v>
      </c>
    </row>
    <row r="1800" spans="1:6" ht="15.75">
      <c r="A1800" t="str">
        <f t="shared" si="28"/>
        <v>.351500150</v>
      </c>
      <c r="B1800">
        <v>351500150</v>
      </c>
      <c r="C1800" t="s">
        <v>277</v>
      </c>
      <c r="D1800" s="164">
        <v>17100</v>
      </c>
      <c r="E1800" s="164">
        <v>17100</v>
      </c>
      <c r="F1800" s="164">
        <v>103</v>
      </c>
    </row>
    <row r="1801" spans="1:6" ht="15.75">
      <c r="A1801" t="str">
        <f t="shared" si="28"/>
        <v>.351500160</v>
      </c>
      <c r="B1801">
        <v>351500160</v>
      </c>
      <c r="C1801" t="s">
        <v>217</v>
      </c>
      <c r="D1801" s="164">
        <v>64100</v>
      </c>
      <c r="E1801" s="164">
        <v>64100</v>
      </c>
      <c r="F1801" s="164">
        <v>385</v>
      </c>
    </row>
    <row r="1802" spans="1:6" ht="15.75">
      <c r="A1802" t="str">
        <f t="shared" si="28"/>
        <v>.351500170</v>
      </c>
      <c r="B1802">
        <v>351500170</v>
      </c>
      <c r="C1802" t="s">
        <v>279</v>
      </c>
      <c r="D1802" s="164">
        <v>12600</v>
      </c>
      <c r="E1802" s="164">
        <v>12600</v>
      </c>
      <c r="F1802" s="164">
        <v>76</v>
      </c>
    </row>
    <row r="1803" spans="1:6" ht="15.75">
      <c r="A1803" t="str">
        <f t="shared" si="28"/>
        <v>.351500180</v>
      </c>
      <c r="B1803">
        <v>351500180</v>
      </c>
      <c r="C1803" t="s">
        <v>281</v>
      </c>
      <c r="D1803" s="164">
        <v>46100</v>
      </c>
      <c r="E1803" s="164">
        <v>46100</v>
      </c>
      <c r="F1803" s="164">
        <v>277</v>
      </c>
    </row>
    <row r="1804" spans="1:6" ht="15.75">
      <c r="A1804" t="str">
        <f t="shared" si="28"/>
        <v>.351500190</v>
      </c>
      <c r="B1804">
        <v>351500190</v>
      </c>
      <c r="C1804" t="s">
        <v>126</v>
      </c>
      <c r="D1804" s="164">
        <v>21600</v>
      </c>
      <c r="E1804" s="164">
        <v>21600</v>
      </c>
      <c r="F1804" s="164">
        <v>216</v>
      </c>
    </row>
    <row r="1805" spans="1:6" ht="15.75">
      <c r="A1805" t="str">
        <f t="shared" si="28"/>
        <v>.351500200</v>
      </c>
      <c r="B1805">
        <v>351500200</v>
      </c>
      <c r="C1805" t="s">
        <v>283</v>
      </c>
      <c r="D1805" s="164">
        <v>24700</v>
      </c>
      <c r="E1805" s="164">
        <v>24700</v>
      </c>
      <c r="F1805" s="164">
        <v>148</v>
      </c>
    </row>
    <row r="1806" spans="1:6" ht="15.75">
      <c r="A1806" t="str">
        <f t="shared" si="28"/>
        <v>.351500210</v>
      </c>
      <c r="B1806">
        <v>351500210</v>
      </c>
      <c r="C1806" t="s">
        <v>285</v>
      </c>
      <c r="D1806" s="164">
        <v>68900</v>
      </c>
      <c r="E1806" s="164">
        <v>68900</v>
      </c>
      <c r="F1806" s="164">
        <v>413</v>
      </c>
    </row>
    <row r="1807" spans="1:6" ht="15.75">
      <c r="A1807" t="str">
        <f t="shared" si="28"/>
        <v>.351500220</v>
      </c>
      <c r="B1807">
        <v>351500220</v>
      </c>
      <c r="C1807" t="s">
        <v>287</v>
      </c>
      <c r="D1807" s="164">
        <v>51600</v>
      </c>
      <c r="E1807" s="164">
        <v>51600</v>
      </c>
      <c r="F1807" s="164">
        <v>310</v>
      </c>
    </row>
    <row r="1808" spans="1:6" ht="15.75">
      <c r="A1808" t="str">
        <f t="shared" si="28"/>
        <v>.351550010</v>
      </c>
      <c r="B1808">
        <v>351550010</v>
      </c>
      <c r="C1808" t="s">
        <v>289</v>
      </c>
      <c r="D1808" s="164">
        <v>44400</v>
      </c>
      <c r="E1808" s="164">
        <v>19980</v>
      </c>
      <c r="F1808" s="164">
        <v>120</v>
      </c>
    </row>
    <row r="1809" spans="1:6" ht="15.75">
      <c r="A1809" t="str">
        <f t="shared" si="28"/>
        <v>.351550020</v>
      </c>
      <c r="B1809">
        <v>351550020</v>
      </c>
      <c r="C1809" t="s">
        <v>291</v>
      </c>
      <c r="D1809" s="164">
        <v>18200</v>
      </c>
      <c r="E1809" s="164">
        <v>18200</v>
      </c>
      <c r="F1809" s="164">
        <v>182</v>
      </c>
    </row>
    <row r="1810" spans="1:6" ht="15.75">
      <c r="A1810" t="str">
        <f t="shared" si="28"/>
        <v>.351550030</v>
      </c>
      <c r="B1810">
        <v>351550030</v>
      </c>
      <c r="C1810" t="s">
        <v>293</v>
      </c>
      <c r="D1810" s="164">
        <v>21800</v>
      </c>
      <c r="E1810" s="164">
        <v>21800</v>
      </c>
      <c r="F1810" s="164">
        <v>218</v>
      </c>
    </row>
    <row r="1811" spans="1:6" ht="15.75">
      <c r="A1811" t="str">
        <f t="shared" si="28"/>
        <v>.351550040</v>
      </c>
      <c r="B1811">
        <v>351550040</v>
      </c>
      <c r="C1811" t="s">
        <v>295</v>
      </c>
      <c r="D1811" s="164">
        <v>9500</v>
      </c>
      <c r="E1811" s="164">
        <v>9500</v>
      </c>
      <c r="F1811" s="164">
        <v>95</v>
      </c>
    </row>
    <row r="1812" spans="1:6" ht="15.75">
      <c r="A1812" t="str">
        <f t="shared" si="28"/>
        <v>.351550050</v>
      </c>
      <c r="B1812">
        <v>351550050</v>
      </c>
      <c r="C1812" t="s">
        <v>297</v>
      </c>
      <c r="D1812" s="164">
        <v>7800</v>
      </c>
      <c r="E1812" s="164">
        <v>7800</v>
      </c>
      <c r="F1812" s="164">
        <v>47</v>
      </c>
    </row>
    <row r="1813" spans="1:6" ht="15.75">
      <c r="A1813" t="str">
        <f t="shared" si="28"/>
        <v>.351550060</v>
      </c>
      <c r="B1813">
        <v>351550060</v>
      </c>
      <c r="C1813" t="s">
        <v>297</v>
      </c>
      <c r="D1813" s="164">
        <v>1000</v>
      </c>
      <c r="E1813" s="164">
        <v>1000</v>
      </c>
      <c r="F1813" s="164">
        <v>6</v>
      </c>
    </row>
    <row r="1814" spans="1:6" ht="15.75">
      <c r="A1814" t="str">
        <f t="shared" si="28"/>
        <v>.351550070</v>
      </c>
      <c r="B1814">
        <v>351550070</v>
      </c>
      <c r="C1814" t="s">
        <v>299</v>
      </c>
      <c r="D1814" s="164">
        <v>900</v>
      </c>
      <c r="E1814" s="164">
        <v>900</v>
      </c>
      <c r="F1814" s="164">
        <v>5</v>
      </c>
    </row>
    <row r="1815" spans="1:6" ht="15.75">
      <c r="A1815" t="str">
        <f t="shared" si="28"/>
        <v>.351550080</v>
      </c>
      <c r="B1815">
        <v>351550080</v>
      </c>
      <c r="C1815" t="s">
        <v>191</v>
      </c>
      <c r="D1815" s="164">
        <v>1400</v>
      </c>
      <c r="E1815" s="164">
        <v>1400</v>
      </c>
      <c r="F1815" s="164">
        <v>14</v>
      </c>
    </row>
    <row r="1816" spans="1:6" ht="15.75">
      <c r="A1816" t="str">
        <f t="shared" si="28"/>
        <v>.351550090</v>
      </c>
      <c r="B1816">
        <v>351550090</v>
      </c>
      <c r="C1816" t="s">
        <v>301</v>
      </c>
      <c r="D1816" s="164">
        <v>21400</v>
      </c>
      <c r="E1816" s="164">
        <v>21400</v>
      </c>
      <c r="F1816" s="164">
        <v>128</v>
      </c>
    </row>
    <row r="1817" spans="1:6" ht="15.75">
      <c r="A1817" t="str">
        <f t="shared" si="28"/>
        <v>.351550100</v>
      </c>
      <c r="B1817">
        <v>351550100</v>
      </c>
      <c r="C1817" t="s">
        <v>303</v>
      </c>
      <c r="D1817" s="164">
        <v>49800</v>
      </c>
      <c r="E1817" s="164">
        <v>49800</v>
      </c>
      <c r="F1817" s="164">
        <v>299</v>
      </c>
    </row>
    <row r="1818" spans="1:6" ht="15.75">
      <c r="A1818" t="str">
        <f t="shared" si="28"/>
        <v>.351550110</v>
      </c>
      <c r="B1818">
        <v>351550110</v>
      </c>
      <c r="C1818" t="s">
        <v>306</v>
      </c>
      <c r="D1818" s="164">
        <v>16700</v>
      </c>
      <c r="E1818" s="164">
        <v>16700</v>
      </c>
      <c r="F1818" s="164">
        <v>100</v>
      </c>
    </row>
    <row r="1819" spans="1:6" ht="15.75">
      <c r="A1819" t="str">
        <f t="shared" si="28"/>
        <v>.351550120</v>
      </c>
      <c r="B1819">
        <v>351550120</v>
      </c>
      <c r="C1819" t="s">
        <v>308</v>
      </c>
      <c r="D1819" s="164">
        <v>25300</v>
      </c>
      <c r="E1819" s="164">
        <v>11385</v>
      </c>
      <c r="F1819" s="164">
        <v>68</v>
      </c>
    </row>
    <row r="1820" spans="1:6" ht="15.75">
      <c r="A1820" t="str">
        <f t="shared" si="28"/>
        <v>.351650010</v>
      </c>
      <c r="B1820">
        <v>351650010</v>
      </c>
      <c r="C1820" t="s">
        <v>310</v>
      </c>
      <c r="D1820" s="164">
        <v>26100</v>
      </c>
      <c r="E1820" s="164">
        <v>26100</v>
      </c>
      <c r="F1820" s="164">
        <v>157</v>
      </c>
    </row>
    <row r="1821" spans="1:6" ht="15.75">
      <c r="A1821" t="str">
        <f t="shared" si="28"/>
        <v>.351650020</v>
      </c>
      <c r="B1821">
        <v>351650020</v>
      </c>
      <c r="C1821" t="s">
        <v>2338</v>
      </c>
      <c r="D1821" s="164">
        <v>2800</v>
      </c>
      <c r="E1821" s="164">
        <v>2800</v>
      </c>
      <c r="F1821" s="164">
        <v>28</v>
      </c>
    </row>
    <row r="1822" spans="1:6" ht="15.75">
      <c r="A1822" t="str">
        <f t="shared" si="28"/>
        <v>.351650030</v>
      </c>
      <c r="B1822">
        <v>351650030</v>
      </c>
      <c r="C1822" t="s">
        <v>312</v>
      </c>
      <c r="D1822" s="164">
        <v>3000</v>
      </c>
      <c r="E1822" s="164">
        <v>3000</v>
      </c>
      <c r="F1822" s="164">
        <v>38</v>
      </c>
    </row>
    <row r="1823" spans="1:6" ht="15.75">
      <c r="A1823" t="str">
        <f t="shared" si="28"/>
        <v>.351650035</v>
      </c>
      <c r="B1823">
        <v>351650035</v>
      </c>
      <c r="C1823" t="s">
        <v>314</v>
      </c>
      <c r="D1823" s="164">
        <v>3700</v>
      </c>
      <c r="E1823" s="164">
        <v>3700</v>
      </c>
      <c r="F1823" s="164">
        <v>46</v>
      </c>
    </row>
    <row r="1824" spans="1:6" ht="15.75">
      <c r="A1824" t="str">
        <f t="shared" si="28"/>
        <v>.351650040</v>
      </c>
      <c r="B1824">
        <v>351650040</v>
      </c>
      <c r="C1824" t="s">
        <v>316</v>
      </c>
      <c r="D1824" s="164">
        <v>356800</v>
      </c>
      <c r="E1824" s="164">
        <v>0</v>
      </c>
      <c r="F1824" s="164">
        <v>0</v>
      </c>
    </row>
    <row r="1825" spans="1:6" ht="15.75">
      <c r="A1825" t="str">
        <f t="shared" si="28"/>
        <v>.351680010</v>
      </c>
      <c r="B1825">
        <v>351680010</v>
      </c>
      <c r="C1825" t="s">
        <v>205</v>
      </c>
      <c r="D1825" s="164">
        <v>37400</v>
      </c>
      <c r="E1825" s="164">
        <v>37400</v>
      </c>
      <c r="F1825" s="164">
        <v>224</v>
      </c>
    </row>
    <row r="1826" spans="1:6" ht="15.75">
      <c r="A1826" t="str">
        <f t="shared" si="28"/>
        <v>.351800010</v>
      </c>
      <c r="B1826">
        <v>351800010</v>
      </c>
      <c r="C1826" t="s">
        <v>317</v>
      </c>
      <c r="D1826" s="164">
        <v>2000</v>
      </c>
      <c r="E1826" s="164">
        <v>2000</v>
      </c>
      <c r="F1826" s="164">
        <v>12</v>
      </c>
    </row>
    <row r="1827" spans="1:6" ht="15.75">
      <c r="A1827" t="str">
        <f t="shared" si="28"/>
        <v>.351800020</v>
      </c>
      <c r="B1827">
        <v>351800020</v>
      </c>
      <c r="C1827" t="s">
        <v>319</v>
      </c>
      <c r="D1827" s="164">
        <v>59300</v>
      </c>
      <c r="E1827" s="164">
        <v>59300</v>
      </c>
      <c r="F1827" s="164">
        <v>356</v>
      </c>
    </row>
    <row r="1828" spans="1:6" ht="15.75">
      <c r="A1828" t="str">
        <f t="shared" si="28"/>
        <v>.351800030</v>
      </c>
      <c r="B1828">
        <v>351800030</v>
      </c>
      <c r="C1828" t="s">
        <v>319</v>
      </c>
      <c r="D1828" s="164">
        <v>1000</v>
      </c>
      <c r="E1828" s="164">
        <v>1000</v>
      </c>
      <c r="F1828" s="164">
        <v>6</v>
      </c>
    </row>
    <row r="1829" spans="1:6" ht="15.75">
      <c r="A1829" t="str">
        <f t="shared" si="28"/>
        <v>.351800040</v>
      </c>
      <c r="B1829">
        <v>351800040</v>
      </c>
      <c r="C1829" t="s">
        <v>2164</v>
      </c>
      <c r="D1829" s="164">
        <v>214500</v>
      </c>
      <c r="E1829" s="164">
        <v>214500</v>
      </c>
      <c r="F1829" s="164">
        <v>1966</v>
      </c>
    </row>
    <row r="1830" spans="1:6" ht="15.75">
      <c r="A1830" t="str">
        <f t="shared" si="28"/>
        <v>.351800050</v>
      </c>
      <c r="B1830">
        <v>351800050</v>
      </c>
      <c r="C1830" t="s">
        <v>321</v>
      </c>
      <c r="D1830" s="164">
        <v>17500</v>
      </c>
      <c r="E1830" s="164">
        <v>17500</v>
      </c>
      <c r="F1830" s="164">
        <v>105</v>
      </c>
    </row>
    <row r="1831" spans="1:6" ht="15.75">
      <c r="A1831" t="str">
        <f t="shared" si="28"/>
        <v>.351800060</v>
      </c>
      <c r="B1831">
        <v>351800060</v>
      </c>
      <c r="C1831" t="s">
        <v>323</v>
      </c>
      <c r="D1831" s="164">
        <v>37300</v>
      </c>
      <c r="E1831" s="164">
        <v>37300</v>
      </c>
      <c r="F1831" s="164">
        <v>224</v>
      </c>
    </row>
    <row r="1832" spans="1:6" ht="15.75">
      <c r="A1832" t="str">
        <f t="shared" si="28"/>
        <v>.352000010</v>
      </c>
      <c r="B1832">
        <v>352000010</v>
      </c>
      <c r="C1832" t="s">
        <v>325</v>
      </c>
      <c r="D1832" s="164">
        <v>35200</v>
      </c>
      <c r="E1832" s="164">
        <v>15840</v>
      </c>
      <c r="F1832" s="164">
        <v>95</v>
      </c>
    </row>
    <row r="1833" spans="1:6" ht="15.75">
      <c r="A1833" t="str">
        <f t="shared" si="28"/>
        <v>.352000020</v>
      </c>
      <c r="B1833">
        <v>352000020</v>
      </c>
      <c r="C1833" t="s">
        <v>328</v>
      </c>
      <c r="D1833" s="164">
        <v>58500</v>
      </c>
      <c r="E1833" s="164">
        <v>58500</v>
      </c>
      <c r="F1833" s="164">
        <v>351</v>
      </c>
    </row>
    <row r="1834" spans="1:6" ht="15.75">
      <c r="A1834" t="str">
        <f t="shared" si="28"/>
        <v>.352000030</v>
      </c>
      <c r="B1834">
        <v>352000030</v>
      </c>
      <c r="C1834" t="s">
        <v>2088</v>
      </c>
      <c r="D1834" s="164">
        <v>50600</v>
      </c>
      <c r="E1834" s="164">
        <v>50600</v>
      </c>
      <c r="F1834" s="164">
        <v>304</v>
      </c>
    </row>
    <row r="1835" spans="1:6" ht="15.75">
      <c r="A1835" t="str">
        <f t="shared" si="28"/>
        <v>.352000040</v>
      </c>
      <c r="B1835">
        <v>352000040</v>
      </c>
      <c r="C1835" t="s">
        <v>151</v>
      </c>
      <c r="D1835" s="164">
        <v>63600</v>
      </c>
      <c r="E1835" s="164">
        <v>63600</v>
      </c>
      <c r="F1835" s="164">
        <v>382</v>
      </c>
    </row>
    <row r="1836" spans="1:6" ht="15.75">
      <c r="A1836" t="str">
        <f t="shared" si="28"/>
        <v>.352000050</v>
      </c>
      <c r="B1836">
        <v>352000050</v>
      </c>
      <c r="C1836" t="s">
        <v>330</v>
      </c>
      <c r="D1836" s="164">
        <v>51200</v>
      </c>
      <c r="E1836" s="164">
        <v>51200</v>
      </c>
      <c r="F1836" s="164">
        <v>307</v>
      </c>
    </row>
    <row r="1837" spans="1:6" ht="15.75">
      <c r="A1837" t="str">
        <f t="shared" si="28"/>
        <v>.352000060</v>
      </c>
      <c r="B1837">
        <v>352000060</v>
      </c>
      <c r="C1837" t="s">
        <v>3029</v>
      </c>
      <c r="D1837" s="164">
        <v>49200</v>
      </c>
      <c r="E1837" s="164">
        <v>49200</v>
      </c>
      <c r="F1837" s="164">
        <v>295</v>
      </c>
    </row>
    <row r="1838" spans="1:6" ht="15.75">
      <c r="A1838" t="str">
        <f t="shared" si="28"/>
        <v>.352000070</v>
      </c>
      <c r="B1838">
        <v>352000070</v>
      </c>
      <c r="C1838" t="s">
        <v>332</v>
      </c>
      <c r="D1838" s="164">
        <v>44200</v>
      </c>
      <c r="E1838" s="164">
        <v>44200</v>
      </c>
      <c r="F1838" s="164">
        <v>265</v>
      </c>
    </row>
    <row r="1839" spans="1:6" ht="15.75">
      <c r="A1839" t="str">
        <f t="shared" si="28"/>
        <v>.352250010</v>
      </c>
      <c r="B1839">
        <v>352250010</v>
      </c>
      <c r="C1839" t="s">
        <v>334</v>
      </c>
      <c r="D1839" s="164">
        <v>2500</v>
      </c>
      <c r="E1839" s="164">
        <v>2500</v>
      </c>
      <c r="F1839" s="164">
        <v>31</v>
      </c>
    </row>
    <row r="1840" spans="1:6" ht="15.75">
      <c r="A1840" t="str">
        <f t="shared" si="28"/>
        <v>.352250020</v>
      </c>
      <c r="B1840">
        <v>352250020</v>
      </c>
      <c r="C1840" t="s">
        <v>2035</v>
      </c>
      <c r="D1840" s="164">
        <v>56000</v>
      </c>
      <c r="E1840" s="164">
        <v>56000</v>
      </c>
      <c r="F1840" s="164">
        <v>560</v>
      </c>
    </row>
    <row r="1841" spans="1:6" ht="15.75">
      <c r="A1841" t="str">
        <f t="shared" si="28"/>
        <v>.352250030</v>
      </c>
      <c r="B1841">
        <v>352250030</v>
      </c>
      <c r="C1841" t="s">
        <v>316</v>
      </c>
      <c r="D1841" s="164">
        <v>2500</v>
      </c>
      <c r="E1841" s="164">
        <v>2500</v>
      </c>
      <c r="F1841" s="164">
        <v>31</v>
      </c>
    </row>
    <row r="1842" spans="1:6" ht="15.75">
      <c r="A1842" t="str">
        <f t="shared" si="28"/>
        <v>.352250040</v>
      </c>
      <c r="B1842">
        <v>352250040</v>
      </c>
      <c r="C1842" t="s">
        <v>336</v>
      </c>
      <c r="D1842" s="164">
        <v>71900</v>
      </c>
      <c r="E1842" s="164">
        <v>71900</v>
      </c>
      <c r="F1842" s="164">
        <v>431</v>
      </c>
    </row>
    <row r="1843" spans="1:6" ht="15.75">
      <c r="A1843" t="str">
        <f t="shared" si="28"/>
        <v>.352250050</v>
      </c>
      <c r="B1843">
        <v>352250050</v>
      </c>
      <c r="C1843" t="s">
        <v>338</v>
      </c>
      <c r="D1843" s="164">
        <v>140700</v>
      </c>
      <c r="E1843" s="164">
        <v>0</v>
      </c>
      <c r="F1843" s="164">
        <v>0</v>
      </c>
    </row>
    <row r="1844" spans="1:6" ht="15.75">
      <c r="A1844" t="str">
        <f t="shared" si="28"/>
        <v>.352250070</v>
      </c>
      <c r="B1844">
        <v>352250070</v>
      </c>
      <c r="C1844" t="s">
        <v>340</v>
      </c>
      <c r="D1844" s="164">
        <v>9300</v>
      </c>
      <c r="E1844" s="164">
        <v>9300</v>
      </c>
      <c r="F1844" s="164">
        <v>93</v>
      </c>
    </row>
    <row r="1845" spans="1:6" ht="15.75">
      <c r="A1845" t="str">
        <f t="shared" si="28"/>
        <v>.352250080</v>
      </c>
      <c r="B1845">
        <v>352250080</v>
      </c>
      <c r="C1845" t="s">
        <v>340</v>
      </c>
      <c r="D1845" s="164">
        <v>100700</v>
      </c>
      <c r="E1845" s="164">
        <v>100700</v>
      </c>
      <c r="F1845" s="164">
        <v>734</v>
      </c>
    </row>
    <row r="1846" spans="1:6" ht="15.75">
      <c r="A1846" t="str">
        <f t="shared" si="28"/>
        <v>.352250090</v>
      </c>
      <c r="B1846">
        <v>352250090</v>
      </c>
      <c r="C1846" t="s">
        <v>342</v>
      </c>
      <c r="D1846" s="164">
        <v>69400</v>
      </c>
      <c r="E1846" s="164">
        <v>69400</v>
      </c>
      <c r="F1846" s="164">
        <v>416</v>
      </c>
    </row>
    <row r="1847" spans="1:6" ht="15.75">
      <c r="A1847" t="str">
        <f t="shared" si="28"/>
        <v>.352250100</v>
      </c>
      <c r="B1847">
        <v>352250100</v>
      </c>
      <c r="C1847" t="s">
        <v>344</v>
      </c>
      <c r="D1847" s="164">
        <v>2500</v>
      </c>
      <c r="E1847" s="164">
        <v>2500</v>
      </c>
      <c r="F1847" s="164">
        <v>25</v>
      </c>
    </row>
    <row r="1848" spans="1:6" ht="15.75">
      <c r="A1848" t="str">
        <f t="shared" si="28"/>
        <v>.352250110</v>
      </c>
      <c r="B1848">
        <v>352250110</v>
      </c>
      <c r="C1848" t="s">
        <v>344</v>
      </c>
      <c r="D1848" s="164">
        <v>92500</v>
      </c>
      <c r="E1848" s="164">
        <v>92500</v>
      </c>
      <c r="F1848" s="164">
        <v>652</v>
      </c>
    </row>
    <row r="1849" spans="1:6" ht="15.75">
      <c r="A1849" t="str">
        <f t="shared" si="28"/>
        <v>.352250120</v>
      </c>
      <c r="B1849">
        <v>352250120</v>
      </c>
      <c r="C1849" t="s">
        <v>344</v>
      </c>
      <c r="D1849" s="164">
        <v>15500</v>
      </c>
      <c r="E1849" s="164">
        <v>15500</v>
      </c>
      <c r="F1849" s="164">
        <v>155</v>
      </c>
    </row>
    <row r="1850" spans="1:6" ht="15.75">
      <c r="A1850" t="str">
        <f t="shared" si="28"/>
        <v>.352250130</v>
      </c>
      <c r="B1850">
        <v>352250130</v>
      </c>
      <c r="C1850" t="s">
        <v>346</v>
      </c>
      <c r="D1850" s="164">
        <v>95000</v>
      </c>
      <c r="E1850" s="164">
        <v>95000</v>
      </c>
      <c r="F1850" s="164">
        <v>663</v>
      </c>
    </row>
    <row r="1851" spans="1:6" ht="15.75">
      <c r="A1851" t="str">
        <f t="shared" si="28"/>
        <v>.352250140</v>
      </c>
      <c r="B1851">
        <v>352250140</v>
      </c>
      <c r="C1851" t="s">
        <v>316</v>
      </c>
      <c r="D1851" s="164">
        <v>2500</v>
      </c>
      <c r="E1851" s="164">
        <v>2500</v>
      </c>
      <c r="F1851" s="164">
        <v>31</v>
      </c>
    </row>
    <row r="1852" spans="1:6" ht="15.75">
      <c r="A1852" t="str">
        <f t="shared" si="28"/>
        <v>.352250150</v>
      </c>
      <c r="B1852">
        <v>352250150</v>
      </c>
      <c r="C1852" t="s">
        <v>348</v>
      </c>
      <c r="D1852" s="164">
        <v>75700</v>
      </c>
      <c r="E1852" s="164">
        <v>75700</v>
      </c>
      <c r="F1852" s="164">
        <v>454</v>
      </c>
    </row>
    <row r="1853" spans="1:6" ht="15.75">
      <c r="A1853" t="str">
        <f t="shared" si="28"/>
        <v>.352250160</v>
      </c>
      <c r="B1853">
        <v>352250160</v>
      </c>
      <c r="C1853" t="s">
        <v>350</v>
      </c>
      <c r="D1853" s="164">
        <v>87700</v>
      </c>
      <c r="E1853" s="164">
        <v>87700</v>
      </c>
      <c r="F1853" s="164">
        <v>584</v>
      </c>
    </row>
    <row r="1854" spans="1:6" ht="15.75">
      <c r="A1854" t="str">
        <f t="shared" si="28"/>
        <v>.352250170</v>
      </c>
      <c r="B1854">
        <v>352250170</v>
      </c>
      <c r="C1854" t="s">
        <v>316</v>
      </c>
      <c r="D1854" s="164">
        <v>2500</v>
      </c>
      <c r="E1854" s="164">
        <v>2500</v>
      </c>
      <c r="F1854" s="164">
        <v>31</v>
      </c>
    </row>
    <row r="1855" spans="1:6" ht="15.75">
      <c r="A1855" t="str">
        <f t="shared" si="28"/>
        <v>.352250180</v>
      </c>
      <c r="B1855">
        <v>352250180</v>
      </c>
      <c r="C1855" t="s">
        <v>352</v>
      </c>
      <c r="D1855" s="164">
        <v>2500</v>
      </c>
      <c r="E1855" s="164">
        <v>2500</v>
      </c>
      <c r="F1855" s="164">
        <v>25</v>
      </c>
    </row>
    <row r="1856" spans="1:6" ht="15.75">
      <c r="A1856" t="str">
        <f t="shared" si="28"/>
        <v>.352250190</v>
      </c>
      <c r="B1856">
        <v>352250190</v>
      </c>
      <c r="C1856" t="s">
        <v>354</v>
      </c>
      <c r="D1856" s="164">
        <v>99800</v>
      </c>
      <c r="E1856" s="164">
        <v>99800</v>
      </c>
      <c r="F1856" s="164">
        <v>718</v>
      </c>
    </row>
    <row r="1857" spans="1:6" ht="15.75">
      <c r="A1857" t="str">
        <f t="shared" si="28"/>
        <v>.352250200</v>
      </c>
      <c r="B1857">
        <v>352250200</v>
      </c>
      <c r="C1857" t="s">
        <v>356</v>
      </c>
      <c r="D1857" s="164">
        <v>107100</v>
      </c>
      <c r="E1857" s="164">
        <v>107100</v>
      </c>
      <c r="F1857" s="164">
        <v>797</v>
      </c>
    </row>
    <row r="1858" spans="1:6" ht="15.75">
      <c r="A1858" t="str">
        <f t="shared" si="28"/>
        <v>.352250210</v>
      </c>
      <c r="B1858">
        <v>352250210</v>
      </c>
      <c r="C1858" t="s">
        <v>358</v>
      </c>
      <c r="D1858" s="164">
        <v>2500</v>
      </c>
      <c r="E1858" s="164">
        <v>2500</v>
      </c>
      <c r="F1858" s="164">
        <v>25</v>
      </c>
    </row>
    <row r="1859" spans="1:6" ht="15.75">
      <c r="A1859" t="str">
        <f t="shared" si="28"/>
        <v>.352250220</v>
      </c>
      <c r="B1859">
        <v>352250220</v>
      </c>
      <c r="C1859" t="s">
        <v>360</v>
      </c>
      <c r="D1859" s="164">
        <v>2500</v>
      </c>
      <c r="E1859" s="164">
        <v>2500</v>
      </c>
      <c r="F1859" s="164">
        <v>25</v>
      </c>
    </row>
    <row r="1860" spans="1:6" ht="15.75">
      <c r="A1860" t="str">
        <f aca="true" t="shared" si="29" ref="A1860:A1923">CONCATENATE(".",B1860)</f>
        <v>.352250230</v>
      </c>
      <c r="B1860">
        <v>352250230</v>
      </c>
      <c r="C1860" t="s">
        <v>360</v>
      </c>
      <c r="D1860" s="164">
        <v>89700</v>
      </c>
      <c r="E1860" s="164">
        <v>89700</v>
      </c>
      <c r="F1860" s="164">
        <v>608</v>
      </c>
    </row>
    <row r="1861" spans="1:6" ht="15.75">
      <c r="A1861" t="str">
        <f t="shared" si="29"/>
        <v>.352250240</v>
      </c>
      <c r="B1861">
        <v>352250240</v>
      </c>
      <c r="C1861" t="s">
        <v>362</v>
      </c>
      <c r="D1861" s="164">
        <v>900</v>
      </c>
      <c r="E1861" s="164">
        <v>900</v>
      </c>
      <c r="F1861" s="164">
        <v>14</v>
      </c>
    </row>
    <row r="1862" spans="1:6" ht="15.75">
      <c r="A1862" t="str">
        <f t="shared" si="29"/>
        <v>.352250245</v>
      </c>
      <c r="B1862">
        <v>352250245</v>
      </c>
      <c r="C1862" t="s">
        <v>236</v>
      </c>
      <c r="D1862" s="164">
        <v>1000</v>
      </c>
      <c r="E1862" s="164">
        <v>1000</v>
      </c>
      <c r="F1862" s="164">
        <v>15</v>
      </c>
    </row>
    <row r="1863" spans="1:6" ht="15.75">
      <c r="A1863" t="str">
        <f t="shared" si="29"/>
        <v>.352250250</v>
      </c>
      <c r="B1863">
        <v>352250250</v>
      </c>
      <c r="C1863" t="s">
        <v>236</v>
      </c>
      <c r="D1863" s="164">
        <v>8300</v>
      </c>
      <c r="E1863" s="164">
        <v>8300</v>
      </c>
      <c r="F1863" s="164">
        <v>125</v>
      </c>
    </row>
    <row r="1864" spans="1:6" ht="15.75">
      <c r="A1864" t="str">
        <f t="shared" si="29"/>
        <v>.352750010</v>
      </c>
      <c r="B1864">
        <v>352750010</v>
      </c>
      <c r="C1864" t="s">
        <v>364</v>
      </c>
      <c r="D1864" s="164">
        <v>3200</v>
      </c>
      <c r="E1864" s="164">
        <v>3200</v>
      </c>
      <c r="F1864" s="164">
        <v>48</v>
      </c>
    </row>
    <row r="1865" spans="1:6" ht="15.75">
      <c r="A1865" t="str">
        <f t="shared" si="29"/>
        <v>.352750020</v>
      </c>
      <c r="B1865">
        <v>352750020</v>
      </c>
      <c r="C1865" t="s">
        <v>364</v>
      </c>
      <c r="D1865" s="164">
        <v>20800</v>
      </c>
      <c r="E1865" s="164">
        <v>20800</v>
      </c>
      <c r="F1865" s="164">
        <v>312</v>
      </c>
    </row>
    <row r="1866" spans="1:6" ht="15.75">
      <c r="A1866" t="str">
        <f t="shared" si="29"/>
        <v>.352750030</v>
      </c>
      <c r="B1866">
        <v>352750030</v>
      </c>
      <c r="C1866" t="s">
        <v>364</v>
      </c>
      <c r="D1866" s="164">
        <v>700</v>
      </c>
      <c r="E1866" s="164">
        <v>700</v>
      </c>
      <c r="F1866" s="164">
        <v>11</v>
      </c>
    </row>
    <row r="1867" spans="1:6" ht="15.75">
      <c r="A1867" t="str">
        <f t="shared" si="29"/>
        <v>.352750040</v>
      </c>
      <c r="B1867">
        <v>352750040</v>
      </c>
      <c r="C1867" t="s">
        <v>366</v>
      </c>
      <c r="D1867" s="164">
        <v>1000</v>
      </c>
      <c r="E1867" s="164">
        <v>1000</v>
      </c>
      <c r="F1867" s="164">
        <v>15</v>
      </c>
    </row>
    <row r="1868" spans="1:6" ht="15.75">
      <c r="A1868" t="str">
        <f t="shared" si="29"/>
        <v>.352750050</v>
      </c>
      <c r="B1868">
        <v>352750050</v>
      </c>
      <c r="C1868" t="s">
        <v>368</v>
      </c>
      <c r="D1868" s="164">
        <v>22700</v>
      </c>
      <c r="E1868" s="164">
        <v>22700</v>
      </c>
      <c r="F1868" s="164">
        <v>341</v>
      </c>
    </row>
    <row r="1869" spans="1:6" ht="15.75">
      <c r="A1869" t="str">
        <f t="shared" si="29"/>
        <v>.352750060</v>
      </c>
      <c r="B1869">
        <v>352750060</v>
      </c>
      <c r="C1869" t="s">
        <v>370</v>
      </c>
      <c r="D1869" s="164">
        <v>23700</v>
      </c>
      <c r="E1869" s="164">
        <v>23700</v>
      </c>
      <c r="F1869" s="164">
        <v>356</v>
      </c>
    </row>
    <row r="1870" spans="1:6" ht="15.75">
      <c r="A1870" t="str">
        <f t="shared" si="29"/>
        <v>.352750070</v>
      </c>
      <c r="B1870">
        <v>352750070</v>
      </c>
      <c r="C1870" t="s">
        <v>372</v>
      </c>
      <c r="D1870" s="164">
        <v>25900</v>
      </c>
      <c r="E1870" s="164">
        <v>25900</v>
      </c>
      <c r="F1870" s="164">
        <v>155</v>
      </c>
    </row>
    <row r="1871" spans="1:6" ht="15.75">
      <c r="A1871" t="str">
        <f t="shared" si="29"/>
        <v>.352750080</v>
      </c>
      <c r="B1871">
        <v>352750080</v>
      </c>
      <c r="C1871" t="s">
        <v>3355</v>
      </c>
      <c r="D1871" s="164">
        <v>300</v>
      </c>
      <c r="E1871" s="164">
        <v>0</v>
      </c>
      <c r="F1871" s="164">
        <v>0</v>
      </c>
    </row>
    <row r="1872" spans="1:6" ht="15.75">
      <c r="A1872" t="str">
        <f t="shared" si="29"/>
        <v>.352750090</v>
      </c>
      <c r="B1872">
        <v>352750090</v>
      </c>
      <c r="C1872" t="s">
        <v>2164</v>
      </c>
      <c r="D1872" s="164">
        <v>2800</v>
      </c>
      <c r="E1872" s="164">
        <v>2800</v>
      </c>
      <c r="F1872" s="164">
        <v>42</v>
      </c>
    </row>
    <row r="1873" spans="1:6" ht="15.75">
      <c r="A1873" t="str">
        <f t="shared" si="29"/>
        <v>.352750100</v>
      </c>
      <c r="B1873">
        <v>352750100</v>
      </c>
      <c r="C1873" t="s">
        <v>375</v>
      </c>
      <c r="D1873" s="164">
        <v>39400</v>
      </c>
      <c r="E1873" s="164">
        <v>39400</v>
      </c>
      <c r="F1873" s="164">
        <v>236</v>
      </c>
    </row>
    <row r="1874" spans="1:6" ht="15.75">
      <c r="A1874" t="str">
        <f t="shared" si="29"/>
        <v>.352750110</v>
      </c>
      <c r="B1874">
        <v>352750110</v>
      </c>
      <c r="C1874" t="s">
        <v>377</v>
      </c>
      <c r="D1874" s="164">
        <v>53300</v>
      </c>
      <c r="E1874" s="164">
        <v>53300</v>
      </c>
      <c r="F1874" s="164">
        <v>320</v>
      </c>
    </row>
    <row r="1875" spans="1:6" ht="15.75">
      <c r="A1875" t="str">
        <f t="shared" si="29"/>
        <v>.352750120</v>
      </c>
      <c r="B1875">
        <v>352750120</v>
      </c>
      <c r="C1875" t="s">
        <v>379</v>
      </c>
      <c r="D1875" s="164">
        <v>7400</v>
      </c>
      <c r="E1875" s="164">
        <v>7400</v>
      </c>
      <c r="F1875" s="164">
        <v>111</v>
      </c>
    </row>
    <row r="1876" spans="1:6" ht="15.75">
      <c r="A1876" t="str">
        <f t="shared" si="29"/>
        <v>.352750130</v>
      </c>
      <c r="B1876">
        <v>352750130</v>
      </c>
      <c r="C1876" t="s">
        <v>381</v>
      </c>
      <c r="D1876" s="164">
        <v>38400</v>
      </c>
      <c r="E1876" s="164">
        <v>38400</v>
      </c>
      <c r="F1876" s="164">
        <v>384</v>
      </c>
    </row>
    <row r="1877" spans="1:6" ht="15.75">
      <c r="A1877" t="str">
        <f t="shared" si="29"/>
        <v>.352780010</v>
      </c>
      <c r="B1877">
        <v>352780010</v>
      </c>
      <c r="C1877" t="s">
        <v>2779</v>
      </c>
      <c r="D1877" s="164">
        <v>33200</v>
      </c>
      <c r="E1877" s="164">
        <v>33200</v>
      </c>
      <c r="F1877" s="164">
        <v>332</v>
      </c>
    </row>
    <row r="1878" spans="1:6" ht="15.75">
      <c r="A1878" t="str">
        <f t="shared" si="29"/>
        <v>.352780020</v>
      </c>
      <c r="B1878">
        <v>352780020</v>
      </c>
      <c r="C1878" t="s">
        <v>2779</v>
      </c>
      <c r="D1878" s="164">
        <v>32800</v>
      </c>
      <c r="E1878" s="164">
        <v>32800</v>
      </c>
      <c r="F1878" s="164">
        <v>197</v>
      </c>
    </row>
    <row r="1879" spans="1:6" ht="15.75">
      <c r="A1879" t="str">
        <f t="shared" si="29"/>
        <v>.352780030</v>
      </c>
      <c r="B1879">
        <v>352780030</v>
      </c>
      <c r="C1879" t="s">
        <v>384</v>
      </c>
      <c r="D1879" s="164">
        <v>38300</v>
      </c>
      <c r="E1879" s="164">
        <v>38300</v>
      </c>
      <c r="F1879" s="164">
        <v>230</v>
      </c>
    </row>
    <row r="1880" spans="1:6" ht="15.75">
      <c r="A1880" t="str">
        <f t="shared" si="29"/>
        <v>.352780040</v>
      </c>
      <c r="B1880">
        <v>352780040</v>
      </c>
      <c r="C1880" t="s">
        <v>219</v>
      </c>
      <c r="D1880" s="164">
        <v>2300</v>
      </c>
      <c r="E1880" s="164">
        <v>2300</v>
      </c>
      <c r="F1880" s="164">
        <v>14</v>
      </c>
    </row>
    <row r="1881" spans="1:6" ht="15.75">
      <c r="A1881" t="str">
        <f t="shared" si="29"/>
        <v>.352780050</v>
      </c>
      <c r="B1881">
        <v>352780050</v>
      </c>
      <c r="C1881" t="s">
        <v>386</v>
      </c>
      <c r="D1881" s="164">
        <v>40600</v>
      </c>
      <c r="E1881" s="164">
        <v>40600</v>
      </c>
      <c r="F1881" s="164">
        <v>244</v>
      </c>
    </row>
    <row r="1882" spans="1:6" ht="15.75">
      <c r="A1882" t="str">
        <f t="shared" si="29"/>
        <v>.352780060</v>
      </c>
      <c r="B1882">
        <v>352780060</v>
      </c>
      <c r="C1882" t="s">
        <v>3376</v>
      </c>
      <c r="D1882" s="164">
        <v>30200</v>
      </c>
      <c r="E1882" s="164">
        <v>30200</v>
      </c>
      <c r="F1882" s="164">
        <v>302</v>
      </c>
    </row>
    <row r="1883" spans="1:6" ht="15.75">
      <c r="A1883" t="str">
        <f t="shared" si="29"/>
        <v>.352780070</v>
      </c>
      <c r="B1883">
        <v>352780070</v>
      </c>
      <c r="C1883" t="s">
        <v>388</v>
      </c>
      <c r="D1883" s="164">
        <v>2500</v>
      </c>
      <c r="E1883" s="164">
        <v>2500</v>
      </c>
      <c r="F1883" s="164">
        <v>15</v>
      </c>
    </row>
    <row r="1884" spans="1:6" ht="15.75">
      <c r="A1884" t="str">
        <f t="shared" si="29"/>
        <v>.352780080</v>
      </c>
      <c r="B1884">
        <v>352780080</v>
      </c>
      <c r="C1884" t="s">
        <v>390</v>
      </c>
      <c r="D1884" s="164">
        <v>5400</v>
      </c>
      <c r="E1884" s="164">
        <v>5400</v>
      </c>
      <c r="F1884" s="164">
        <v>32</v>
      </c>
    </row>
    <row r="1885" spans="1:6" ht="15.75">
      <c r="A1885" t="str">
        <f t="shared" si="29"/>
        <v>.352780090</v>
      </c>
      <c r="B1885">
        <v>352780090</v>
      </c>
      <c r="C1885" t="s">
        <v>392</v>
      </c>
      <c r="D1885" s="164">
        <v>50900</v>
      </c>
      <c r="E1885" s="164">
        <v>50900</v>
      </c>
      <c r="F1885" s="164">
        <v>305</v>
      </c>
    </row>
    <row r="1886" spans="1:6" ht="15.75">
      <c r="A1886" t="str">
        <f t="shared" si="29"/>
        <v>.352780100</v>
      </c>
      <c r="B1886">
        <v>352780100</v>
      </c>
      <c r="C1886" t="s">
        <v>3355</v>
      </c>
      <c r="D1886" s="164">
        <v>10500</v>
      </c>
      <c r="E1886" s="164">
        <v>0</v>
      </c>
      <c r="F1886" s="164">
        <v>0</v>
      </c>
    </row>
    <row r="1887" spans="1:6" ht="15.75">
      <c r="A1887" t="str">
        <f t="shared" si="29"/>
        <v>.352780110</v>
      </c>
      <c r="B1887">
        <v>352780110</v>
      </c>
      <c r="C1887" t="s">
        <v>3355</v>
      </c>
      <c r="D1887" s="164">
        <v>600</v>
      </c>
      <c r="E1887" s="164">
        <v>0</v>
      </c>
      <c r="F1887" s="164">
        <v>0</v>
      </c>
    </row>
    <row r="1888" spans="1:6" ht="15.75">
      <c r="A1888" t="str">
        <f t="shared" si="29"/>
        <v>.352780120</v>
      </c>
      <c r="B1888">
        <v>352780120</v>
      </c>
      <c r="C1888" t="s">
        <v>394</v>
      </c>
      <c r="D1888" s="164">
        <v>25100</v>
      </c>
      <c r="E1888" s="164">
        <v>25100</v>
      </c>
      <c r="F1888" s="164">
        <v>377</v>
      </c>
    </row>
    <row r="1889" spans="1:6" ht="15.75">
      <c r="A1889" t="str">
        <f t="shared" si="29"/>
        <v>.352780130</v>
      </c>
      <c r="B1889">
        <v>352780130</v>
      </c>
      <c r="C1889" t="s">
        <v>3355</v>
      </c>
      <c r="D1889" s="164">
        <v>60700</v>
      </c>
      <c r="E1889" s="164">
        <v>0</v>
      </c>
      <c r="F1889" s="164">
        <v>0</v>
      </c>
    </row>
    <row r="1890" spans="1:6" ht="15.75">
      <c r="A1890" t="str">
        <f t="shared" si="29"/>
        <v>.352780140</v>
      </c>
      <c r="B1890">
        <v>352780140</v>
      </c>
      <c r="C1890" t="s">
        <v>366</v>
      </c>
      <c r="D1890" s="164">
        <v>500</v>
      </c>
      <c r="E1890" s="164">
        <v>500</v>
      </c>
      <c r="F1890" s="164">
        <v>8</v>
      </c>
    </row>
    <row r="1891" spans="1:6" ht="15.75">
      <c r="A1891" t="str">
        <f t="shared" si="29"/>
        <v>.352780150</v>
      </c>
      <c r="B1891">
        <v>352780150</v>
      </c>
      <c r="C1891" t="s">
        <v>153</v>
      </c>
      <c r="D1891" s="164">
        <v>17500</v>
      </c>
      <c r="E1891" s="164">
        <v>17500</v>
      </c>
      <c r="F1891" s="164">
        <v>263</v>
      </c>
    </row>
    <row r="1892" spans="1:6" ht="15.75">
      <c r="A1892" t="str">
        <f t="shared" si="29"/>
        <v>.352780160</v>
      </c>
      <c r="B1892">
        <v>352780160</v>
      </c>
      <c r="C1892" t="s">
        <v>3355</v>
      </c>
      <c r="D1892" s="164">
        <v>4900</v>
      </c>
      <c r="E1892" s="164">
        <v>0</v>
      </c>
      <c r="F1892" s="164">
        <v>0</v>
      </c>
    </row>
    <row r="1893" spans="1:6" ht="15.75">
      <c r="A1893" t="str">
        <f t="shared" si="29"/>
        <v>.352780170</v>
      </c>
      <c r="B1893">
        <v>352780170</v>
      </c>
      <c r="C1893" t="s">
        <v>3355</v>
      </c>
      <c r="D1893" s="164">
        <v>17400</v>
      </c>
      <c r="E1893" s="164">
        <v>0</v>
      </c>
      <c r="F1893" s="164">
        <v>0</v>
      </c>
    </row>
    <row r="1894" spans="1:6" ht="15.75">
      <c r="A1894" t="str">
        <f t="shared" si="29"/>
        <v>.352780180</v>
      </c>
      <c r="B1894">
        <v>352780180</v>
      </c>
      <c r="C1894" t="s">
        <v>396</v>
      </c>
      <c r="D1894" s="164">
        <v>6400</v>
      </c>
      <c r="E1894" s="164">
        <v>6400</v>
      </c>
      <c r="F1894" s="164">
        <v>96</v>
      </c>
    </row>
    <row r="1895" spans="1:6" ht="15.75">
      <c r="A1895" t="str">
        <f t="shared" si="29"/>
        <v>.355500010</v>
      </c>
      <c r="B1895">
        <v>355500010</v>
      </c>
      <c r="C1895" t="s">
        <v>137</v>
      </c>
      <c r="D1895" s="164">
        <v>20900</v>
      </c>
      <c r="E1895" s="164">
        <v>20900</v>
      </c>
      <c r="F1895" s="164">
        <v>125</v>
      </c>
    </row>
    <row r="1896" spans="1:6" ht="15.75">
      <c r="A1896" t="str">
        <f t="shared" si="29"/>
        <v>.355500020</v>
      </c>
      <c r="B1896">
        <v>355500020</v>
      </c>
      <c r="C1896" t="s">
        <v>398</v>
      </c>
      <c r="D1896" s="164">
        <v>44800</v>
      </c>
      <c r="E1896" s="164">
        <v>44800</v>
      </c>
      <c r="F1896" s="164">
        <v>448</v>
      </c>
    </row>
    <row r="1897" spans="1:6" ht="15.75">
      <c r="A1897" t="str">
        <f t="shared" si="29"/>
        <v>.355500030</v>
      </c>
      <c r="B1897">
        <v>355500030</v>
      </c>
      <c r="C1897" t="s">
        <v>328</v>
      </c>
      <c r="D1897" s="164">
        <v>500</v>
      </c>
      <c r="E1897" s="164">
        <v>500</v>
      </c>
      <c r="F1897" s="164">
        <v>5</v>
      </c>
    </row>
    <row r="1898" spans="1:6" ht="15.75">
      <c r="A1898" t="str">
        <f t="shared" si="29"/>
        <v>.355500040</v>
      </c>
      <c r="B1898">
        <v>355500040</v>
      </c>
      <c r="C1898" t="s">
        <v>400</v>
      </c>
      <c r="D1898" s="164">
        <v>52700</v>
      </c>
      <c r="E1898" s="164">
        <v>52700</v>
      </c>
      <c r="F1898" s="164">
        <v>527</v>
      </c>
    </row>
    <row r="1899" spans="1:6" ht="15.75">
      <c r="A1899" t="str">
        <f t="shared" si="29"/>
        <v>.355500050</v>
      </c>
      <c r="B1899">
        <v>355500050</v>
      </c>
      <c r="C1899" t="s">
        <v>402</v>
      </c>
      <c r="D1899" s="164">
        <v>13700</v>
      </c>
      <c r="E1899" s="164">
        <v>13700</v>
      </c>
      <c r="F1899" s="164">
        <v>82</v>
      </c>
    </row>
    <row r="1900" spans="1:6" ht="15.75">
      <c r="A1900" t="str">
        <f t="shared" si="29"/>
        <v>.355500060</v>
      </c>
      <c r="B1900">
        <v>355500060</v>
      </c>
      <c r="C1900" t="s">
        <v>404</v>
      </c>
      <c r="D1900" s="164">
        <v>93300</v>
      </c>
      <c r="E1900" s="164">
        <v>93300</v>
      </c>
      <c r="F1900" s="164">
        <v>648</v>
      </c>
    </row>
    <row r="1901" spans="1:6" ht="15.75">
      <c r="A1901" t="str">
        <f t="shared" si="29"/>
        <v>.355500070</v>
      </c>
      <c r="B1901">
        <v>355500070</v>
      </c>
      <c r="C1901" t="s">
        <v>404</v>
      </c>
      <c r="D1901" s="164">
        <v>900</v>
      </c>
      <c r="E1901" s="164">
        <v>900</v>
      </c>
      <c r="F1901" s="164">
        <v>9</v>
      </c>
    </row>
    <row r="1902" spans="1:6" ht="15.75">
      <c r="A1902" t="str">
        <f t="shared" si="29"/>
        <v>.355500080</v>
      </c>
      <c r="B1902">
        <v>355500080</v>
      </c>
      <c r="C1902" t="s">
        <v>406</v>
      </c>
      <c r="D1902" s="164">
        <v>900</v>
      </c>
      <c r="E1902" s="164">
        <v>900</v>
      </c>
      <c r="F1902" s="164">
        <v>9</v>
      </c>
    </row>
    <row r="1903" spans="1:6" ht="15.75">
      <c r="A1903" t="str">
        <f t="shared" si="29"/>
        <v>.355500090</v>
      </c>
      <c r="B1903">
        <v>355500090</v>
      </c>
      <c r="C1903" t="s">
        <v>406</v>
      </c>
      <c r="D1903" s="164">
        <v>1800</v>
      </c>
      <c r="E1903" s="164">
        <v>1800</v>
      </c>
      <c r="F1903" s="164">
        <v>18</v>
      </c>
    </row>
    <row r="1904" spans="1:6" ht="15.75">
      <c r="A1904" t="str">
        <f t="shared" si="29"/>
        <v>.355550010</v>
      </c>
      <c r="B1904">
        <v>355550010</v>
      </c>
      <c r="C1904" t="s">
        <v>408</v>
      </c>
      <c r="D1904" s="164">
        <v>32200</v>
      </c>
      <c r="E1904" s="164">
        <v>32200</v>
      </c>
      <c r="F1904" s="164">
        <v>193</v>
      </c>
    </row>
    <row r="1905" spans="1:6" ht="15.75">
      <c r="A1905" t="str">
        <f t="shared" si="29"/>
        <v>.355550020</v>
      </c>
      <c r="B1905">
        <v>355550020</v>
      </c>
      <c r="C1905" t="s">
        <v>410</v>
      </c>
      <c r="D1905" s="164">
        <v>11500</v>
      </c>
      <c r="E1905" s="164">
        <v>11500</v>
      </c>
      <c r="F1905" s="164">
        <v>115</v>
      </c>
    </row>
    <row r="1906" spans="1:6" ht="15.75">
      <c r="A1906" t="str">
        <f t="shared" si="29"/>
        <v>.355550030</v>
      </c>
      <c r="B1906">
        <v>355550030</v>
      </c>
      <c r="C1906" t="s">
        <v>412</v>
      </c>
      <c r="D1906" s="164">
        <v>13800</v>
      </c>
      <c r="E1906" s="164">
        <v>13800</v>
      </c>
      <c r="F1906" s="164">
        <v>83</v>
      </c>
    </row>
    <row r="1907" spans="1:6" ht="15.75">
      <c r="A1907" t="str">
        <f t="shared" si="29"/>
        <v>.355550040</v>
      </c>
      <c r="B1907">
        <v>355550040</v>
      </c>
      <c r="C1907" t="s">
        <v>414</v>
      </c>
      <c r="D1907" s="164">
        <v>37600</v>
      </c>
      <c r="E1907" s="164">
        <v>37600</v>
      </c>
      <c r="F1907" s="164">
        <v>376</v>
      </c>
    </row>
    <row r="1908" spans="1:6" ht="15.75">
      <c r="A1908" t="str">
        <f t="shared" si="29"/>
        <v>.355600010</v>
      </c>
      <c r="B1908">
        <v>355600010</v>
      </c>
      <c r="C1908" t="s">
        <v>416</v>
      </c>
      <c r="D1908" s="164">
        <v>28600</v>
      </c>
      <c r="E1908" s="164">
        <v>28600</v>
      </c>
      <c r="F1908" s="164">
        <v>172</v>
      </c>
    </row>
    <row r="1909" spans="1:6" ht="15.75">
      <c r="A1909" t="str">
        <f t="shared" si="29"/>
        <v>.355600020</v>
      </c>
      <c r="B1909">
        <v>355600020</v>
      </c>
      <c r="C1909" t="s">
        <v>201</v>
      </c>
      <c r="D1909" s="164">
        <v>2900</v>
      </c>
      <c r="E1909" s="164">
        <v>2900</v>
      </c>
      <c r="F1909" s="164">
        <v>36</v>
      </c>
    </row>
    <row r="1910" spans="1:6" ht="15.75">
      <c r="A1910" t="str">
        <f t="shared" si="29"/>
        <v>.355600030</v>
      </c>
      <c r="B1910">
        <v>355600030</v>
      </c>
      <c r="C1910" t="s">
        <v>3392</v>
      </c>
      <c r="D1910" s="164">
        <v>700</v>
      </c>
      <c r="E1910" s="164">
        <v>0</v>
      </c>
      <c r="F1910" s="164">
        <v>0</v>
      </c>
    </row>
    <row r="1911" spans="1:6" ht="15.75">
      <c r="A1911" t="str">
        <f t="shared" si="29"/>
        <v>.359970010</v>
      </c>
      <c r="B1911">
        <v>359970010</v>
      </c>
      <c r="C1911" t="s">
        <v>3521</v>
      </c>
      <c r="D1911" s="164">
        <v>229900</v>
      </c>
      <c r="E1911" s="164">
        <v>229900</v>
      </c>
      <c r="F1911" s="164">
        <v>4598</v>
      </c>
    </row>
    <row r="1912" spans="1:6" ht="15.75">
      <c r="A1912" t="str">
        <f t="shared" si="29"/>
        <v>.359980020</v>
      </c>
      <c r="B1912">
        <v>359980020</v>
      </c>
      <c r="C1912" t="s">
        <v>418</v>
      </c>
      <c r="D1912" s="164">
        <v>0</v>
      </c>
      <c r="E1912" s="164">
        <v>0</v>
      </c>
      <c r="F1912" s="164">
        <v>0</v>
      </c>
    </row>
    <row r="1913" spans="1:6" ht="15.75">
      <c r="A1913" t="str">
        <f t="shared" si="29"/>
        <v>.359980030</v>
      </c>
      <c r="B1913">
        <v>359980030</v>
      </c>
      <c r="C1913" t="s">
        <v>418</v>
      </c>
      <c r="D1913" s="164">
        <v>0</v>
      </c>
      <c r="E1913" s="164">
        <v>0</v>
      </c>
      <c r="F1913" s="164">
        <v>0</v>
      </c>
    </row>
    <row r="1914" spans="1:6" ht="15.75">
      <c r="A1914" t="str">
        <f t="shared" si="29"/>
        <v>.359980050</v>
      </c>
      <c r="B1914">
        <v>359980050</v>
      </c>
      <c r="C1914" t="s">
        <v>418</v>
      </c>
      <c r="D1914" s="164">
        <v>0</v>
      </c>
      <c r="E1914" s="164">
        <v>0</v>
      </c>
      <c r="F1914" s="164">
        <v>0</v>
      </c>
    </row>
    <row r="1915" spans="1:6" ht="15.75">
      <c r="A1915" t="str">
        <f t="shared" si="29"/>
        <v>.359980060</v>
      </c>
      <c r="B1915">
        <v>359980060</v>
      </c>
      <c r="C1915" t="s">
        <v>3521</v>
      </c>
      <c r="D1915" s="164">
        <v>100</v>
      </c>
      <c r="E1915" s="164">
        <v>100</v>
      </c>
      <c r="F1915" s="164">
        <v>2</v>
      </c>
    </row>
    <row r="1916" spans="1:6" ht="15.75">
      <c r="A1916" t="str">
        <f t="shared" si="29"/>
        <v>.359990410</v>
      </c>
      <c r="B1916">
        <v>359990410</v>
      </c>
      <c r="C1916" t="s">
        <v>420</v>
      </c>
      <c r="D1916" s="164">
        <v>225800</v>
      </c>
      <c r="E1916" s="164">
        <v>225800</v>
      </c>
      <c r="F1916" s="164">
        <v>4516</v>
      </c>
    </row>
    <row r="1917" spans="1:6" ht="15.75">
      <c r="A1917" t="str">
        <f t="shared" si="29"/>
        <v>.10.004.0200</v>
      </c>
      <c r="B1917" t="s">
        <v>524</v>
      </c>
      <c r="C1917" t="s">
        <v>525</v>
      </c>
      <c r="D1917" s="164">
        <v>545900</v>
      </c>
      <c r="E1917" s="164">
        <v>0</v>
      </c>
      <c r="F1917" s="164">
        <v>2730</v>
      </c>
    </row>
    <row r="1918" spans="1:6" ht="15.75">
      <c r="A1918" t="str">
        <f t="shared" si="29"/>
        <v>.10.004.0201</v>
      </c>
      <c r="B1918" t="s">
        <v>526</v>
      </c>
      <c r="C1918" t="s">
        <v>527</v>
      </c>
      <c r="D1918" s="164">
        <v>83400</v>
      </c>
      <c r="E1918" s="164">
        <v>83400</v>
      </c>
      <c r="F1918" s="164">
        <v>537</v>
      </c>
    </row>
    <row r="1919" spans="1:6" ht="15.75">
      <c r="A1919" t="str">
        <f t="shared" si="29"/>
        <v>.10.004.0202</v>
      </c>
      <c r="B1919" t="s">
        <v>528</v>
      </c>
      <c r="C1919" t="s">
        <v>525</v>
      </c>
      <c r="D1919" s="164">
        <v>72100</v>
      </c>
      <c r="E1919" s="164">
        <v>72100</v>
      </c>
      <c r="F1919" s="164">
        <v>433</v>
      </c>
    </row>
    <row r="1920" spans="1:6" ht="15.75">
      <c r="A1920" t="str">
        <f t="shared" si="29"/>
        <v>.10.004.0300</v>
      </c>
      <c r="B1920" t="s">
        <v>529</v>
      </c>
      <c r="C1920" t="s">
        <v>525</v>
      </c>
      <c r="D1920" s="164">
        <v>534400</v>
      </c>
      <c r="E1920" s="164">
        <v>0</v>
      </c>
      <c r="F1920" s="164">
        <v>2672</v>
      </c>
    </row>
    <row r="1921" spans="1:6" ht="15.75">
      <c r="A1921" t="str">
        <f t="shared" si="29"/>
        <v>.10.004.0400</v>
      </c>
      <c r="B1921" t="s">
        <v>530</v>
      </c>
      <c r="C1921" t="s">
        <v>531</v>
      </c>
      <c r="D1921" s="164">
        <v>1318600</v>
      </c>
      <c r="E1921" s="164">
        <v>0</v>
      </c>
      <c r="F1921" s="164">
        <v>13186</v>
      </c>
    </row>
    <row r="1922" spans="1:6" ht="15.75">
      <c r="A1922" t="str">
        <f t="shared" si="29"/>
        <v>.10.004.0500</v>
      </c>
      <c r="B1922" t="s">
        <v>532</v>
      </c>
      <c r="C1922" t="s">
        <v>533</v>
      </c>
      <c r="D1922" s="164">
        <v>605800</v>
      </c>
      <c r="E1922" s="164">
        <v>0</v>
      </c>
      <c r="F1922" s="164">
        <v>3029</v>
      </c>
    </row>
    <row r="1923" spans="1:6" ht="15.75">
      <c r="A1923" t="str">
        <f t="shared" si="29"/>
        <v>.10.004.0600</v>
      </c>
      <c r="B1923" t="s">
        <v>534</v>
      </c>
      <c r="C1923" t="s">
        <v>535</v>
      </c>
      <c r="D1923" s="164">
        <v>80400</v>
      </c>
      <c r="E1923" s="164">
        <v>80400</v>
      </c>
      <c r="F1923" s="164">
        <v>504</v>
      </c>
    </row>
    <row r="1924" spans="1:6" ht="15.75">
      <c r="A1924" t="str">
        <f aca="true" t="shared" si="30" ref="A1924:A1987">CONCATENATE(".",B1924)</f>
        <v>.10.004.0800</v>
      </c>
      <c r="B1924" t="s">
        <v>536</v>
      </c>
      <c r="C1924" t="s">
        <v>533</v>
      </c>
      <c r="D1924" s="164">
        <v>567700</v>
      </c>
      <c r="E1924" s="164">
        <v>0</v>
      </c>
      <c r="F1924" s="164">
        <v>2839</v>
      </c>
    </row>
    <row r="1925" spans="1:6" ht="15.75">
      <c r="A1925" t="str">
        <f t="shared" si="30"/>
        <v>.10.005.0100</v>
      </c>
      <c r="B1925" t="s">
        <v>537</v>
      </c>
      <c r="C1925" t="s">
        <v>3154</v>
      </c>
      <c r="D1925" s="164">
        <v>142600</v>
      </c>
      <c r="E1925" s="164">
        <v>0</v>
      </c>
      <c r="F1925" s="164">
        <v>0</v>
      </c>
    </row>
    <row r="1926" spans="1:6" ht="15.75">
      <c r="A1926" t="str">
        <f t="shared" si="30"/>
        <v>.10.005.0200</v>
      </c>
      <c r="B1926" t="s">
        <v>538</v>
      </c>
      <c r="C1926" t="s">
        <v>3897</v>
      </c>
      <c r="D1926" s="164">
        <v>579200</v>
      </c>
      <c r="E1926" s="164">
        <v>0</v>
      </c>
      <c r="F1926" s="164">
        <v>4355</v>
      </c>
    </row>
    <row r="1927" spans="1:6" ht="15.75">
      <c r="A1927" t="str">
        <f t="shared" si="30"/>
        <v>.10.005.0201</v>
      </c>
      <c r="B1927" t="s">
        <v>539</v>
      </c>
      <c r="C1927" t="s">
        <v>540</v>
      </c>
      <c r="D1927" s="164">
        <v>131800</v>
      </c>
      <c r="E1927" s="164">
        <v>113300</v>
      </c>
      <c r="F1927" s="164">
        <v>956</v>
      </c>
    </row>
    <row r="1928" spans="1:6" ht="15.75">
      <c r="A1928" t="str">
        <f t="shared" si="30"/>
        <v>.10.005.0300</v>
      </c>
      <c r="B1928" t="s">
        <v>541</v>
      </c>
      <c r="C1928" t="s">
        <v>3154</v>
      </c>
      <c r="D1928" s="164">
        <v>424500</v>
      </c>
      <c r="E1928" s="164">
        <v>0</v>
      </c>
      <c r="F1928" s="164">
        <v>0</v>
      </c>
    </row>
    <row r="1929" spans="1:6" ht="15.75">
      <c r="A1929" t="str">
        <f t="shared" si="30"/>
        <v>.10.005.0400</v>
      </c>
      <c r="B1929" t="s">
        <v>542</v>
      </c>
      <c r="C1929" t="s">
        <v>543</v>
      </c>
      <c r="D1929" s="164">
        <v>1174200</v>
      </c>
      <c r="E1929" s="164">
        <v>0</v>
      </c>
      <c r="F1929" s="164">
        <v>8721</v>
      </c>
    </row>
    <row r="1930" spans="1:6" ht="15.75">
      <c r="A1930" t="str">
        <f t="shared" si="30"/>
        <v>.10.005.0401</v>
      </c>
      <c r="B1930" t="s">
        <v>544</v>
      </c>
      <c r="C1930" t="s">
        <v>545</v>
      </c>
      <c r="D1930" s="164">
        <v>78000</v>
      </c>
      <c r="E1930" s="164">
        <v>78000</v>
      </c>
      <c r="F1930" s="164">
        <v>478</v>
      </c>
    </row>
    <row r="1931" spans="1:6" ht="15.75">
      <c r="A1931" t="str">
        <f t="shared" si="30"/>
        <v>.10.005.0500</v>
      </c>
      <c r="B1931" t="s">
        <v>546</v>
      </c>
      <c r="C1931" t="s">
        <v>547</v>
      </c>
      <c r="D1931" s="164">
        <v>1221800</v>
      </c>
      <c r="E1931" s="164">
        <v>0</v>
      </c>
      <c r="F1931" s="164">
        <v>12218</v>
      </c>
    </row>
    <row r="1932" spans="1:6" ht="15.75">
      <c r="A1932" t="str">
        <f t="shared" si="30"/>
        <v>.10.005.0600</v>
      </c>
      <c r="B1932" t="s">
        <v>548</v>
      </c>
      <c r="C1932" t="s">
        <v>543</v>
      </c>
      <c r="D1932" s="164">
        <v>631100</v>
      </c>
      <c r="E1932" s="164">
        <v>0</v>
      </c>
      <c r="F1932" s="164">
        <v>3156</v>
      </c>
    </row>
    <row r="1933" spans="1:6" ht="15.75">
      <c r="A1933" t="str">
        <f t="shared" si="30"/>
        <v>.10.005.0601</v>
      </c>
      <c r="B1933" t="s">
        <v>549</v>
      </c>
      <c r="C1933" t="s">
        <v>550</v>
      </c>
      <c r="D1933" s="164">
        <v>8300</v>
      </c>
      <c r="E1933" s="164">
        <v>0</v>
      </c>
      <c r="F1933" s="164">
        <v>0</v>
      </c>
    </row>
    <row r="1934" spans="1:6" ht="15.75">
      <c r="A1934" t="str">
        <f t="shared" si="30"/>
        <v>.10.005.0700</v>
      </c>
      <c r="B1934" t="s">
        <v>551</v>
      </c>
      <c r="C1934" t="s">
        <v>552</v>
      </c>
      <c r="D1934" s="164">
        <v>143500</v>
      </c>
      <c r="E1934" s="164">
        <v>143500</v>
      </c>
      <c r="F1934" s="164">
        <v>1192</v>
      </c>
    </row>
    <row r="1935" spans="1:6" ht="15.75">
      <c r="A1935" t="str">
        <f t="shared" si="30"/>
        <v>.10.006.0100</v>
      </c>
      <c r="B1935" t="s">
        <v>553</v>
      </c>
      <c r="C1935" t="s">
        <v>554</v>
      </c>
      <c r="D1935" s="164">
        <v>1032400</v>
      </c>
      <c r="E1935" s="164">
        <v>0</v>
      </c>
      <c r="F1935" s="164">
        <v>10324</v>
      </c>
    </row>
    <row r="1936" spans="1:6" ht="15.75">
      <c r="A1936" t="str">
        <f t="shared" si="30"/>
        <v>.10.006.0101</v>
      </c>
      <c r="B1936" t="s">
        <v>555</v>
      </c>
      <c r="C1936" t="s">
        <v>556</v>
      </c>
      <c r="D1936" s="164">
        <v>194100</v>
      </c>
      <c r="E1936" s="164">
        <v>156900</v>
      </c>
      <c r="F1936" s="164">
        <v>1524</v>
      </c>
    </row>
    <row r="1937" spans="1:6" ht="15.75">
      <c r="A1937" t="str">
        <f t="shared" si="30"/>
        <v>.10.006.0200</v>
      </c>
      <c r="B1937" t="s">
        <v>557</v>
      </c>
      <c r="C1937" t="s">
        <v>558</v>
      </c>
      <c r="D1937" s="164">
        <v>1095300</v>
      </c>
      <c r="E1937" s="164">
        <v>0</v>
      </c>
      <c r="F1937" s="164">
        <v>10953</v>
      </c>
    </row>
    <row r="1938" spans="1:6" ht="15.75">
      <c r="A1938" t="str">
        <f t="shared" si="30"/>
        <v>.10.006.0201</v>
      </c>
      <c r="B1938" t="s">
        <v>559</v>
      </c>
      <c r="C1938" t="s">
        <v>560</v>
      </c>
      <c r="D1938" s="164">
        <v>69700</v>
      </c>
      <c r="E1938" s="164">
        <v>69700</v>
      </c>
      <c r="F1938" s="164">
        <v>418</v>
      </c>
    </row>
    <row r="1939" spans="1:6" ht="15.75">
      <c r="A1939" t="str">
        <f t="shared" si="30"/>
        <v>.10.006.0300</v>
      </c>
      <c r="B1939" t="s">
        <v>561</v>
      </c>
      <c r="C1939" t="s">
        <v>3154</v>
      </c>
      <c r="D1939" s="164">
        <v>193500</v>
      </c>
      <c r="E1939" s="164">
        <v>0</v>
      </c>
      <c r="F1939" s="164">
        <v>0</v>
      </c>
    </row>
    <row r="1940" spans="1:6" ht="15.75">
      <c r="A1940" t="str">
        <f t="shared" si="30"/>
        <v>.10.006.0400</v>
      </c>
      <c r="B1940" t="s">
        <v>562</v>
      </c>
      <c r="C1940" t="s">
        <v>563</v>
      </c>
      <c r="D1940" s="164">
        <v>970100</v>
      </c>
      <c r="E1940" s="164">
        <v>0</v>
      </c>
      <c r="F1940" s="164">
        <v>9701</v>
      </c>
    </row>
    <row r="1941" spans="1:6" ht="15.75">
      <c r="A1941" t="str">
        <f t="shared" si="30"/>
        <v>.10.006.0401</v>
      </c>
      <c r="B1941" t="s">
        <v>564</v>
      </c>
      <c r="C1941" t="s">
        <v>565</v>
      </c>
      <c r="D1941" s="164">
        <v>25800</v>
      </c>
      <c r="E1941" s="164">
        <v>0</v>
      </c>
      <c r="F1941" s="164">
        <v>258</v>
      </c>
    </row>
    <row r="1942" spans="1:6" ht="15.75">
      <c r="A1942" t="str">
        <f t="shared" si="30"/>
        <v>.10.006.0500</v>
      </c>
      <c r="B1942" t="s">
        <v>566</v>
      </c>
      <c r="C1942" t="s">
        <v>567</v>
      </c>
      <c r="D1942" s="164">
        <v>75800</v>
      </c>
      <c r="E1942" s="164">
        <v>75800</v>
      </c>
      <c r="F1942" s="164">
        <v>455</v>
      </c>
    </row>
    <row r="1943" spans="1:6" ht="15.75">
      <c r="A1943" t="str">
        <f t="shared" si="30"/>
        <v>.10.006.0600</v>
      </c>
      <c r="B1943" t="s">
        <v>568</v>
      </c>
      <c r="C1943" t="s">
        <v>569</v>
      </c>
      <c r="D1943" s="164">
        <v>636100</v>
      </c>
      <c r="E1943" s="164">
        <v>0</v>
      </c>
      <c r="F1943" s="164">
        <v>3434</v>
      </c>
    </row>
    <row r="1944" spans="1:6" ht="15.75">
      <c r="A1944" t="str">
        <f t="shared" si="30"/>
        <v>.10.006.0700</v>
      </c>
      <c r="B1944" t="s">
        <v>570</v>
      </c>
      <c r="C1944" t="s">
        <v>563</v>
      </c>
      <c r="D1944" s="164">
        <v>333800</v>
      </c>
      <c r="E1944" s="164">
        <v>0</v>
      </c>
      <c r="F1944" s="164">
        <v>3338</v>
      </c>
    </row>
    <row r="1945" spans="1:6" ht="15.75">
      <c r="A1945" t="str">
        <f t="shared" si="30"/>
        <v>.10.006.0701</v>
      </c>
      <c r="B1945" t="s">
        <v>571</v>
      </c>
      <c r="C1945" t="s">
        <v>565</v>
      </c>
      <c r="D1945" s="164">
        <v>55500</v>
      </c>
      <c r="E1945" s="164">
        <v>0</v>
      </c>
      <c r="F1945" s="164">
        <v>555</v>
      </c>
    </row>
    <row r="1946" spans="1:6" ht="15.75">
      <c r="A1946" t="str">
        <f t="shared" si="30"/>
        <v>.10.007.0100</v>
      </c>
      <c r="B1946" t="s">
        <v>572</v>
      </c>
      <c r="C1946" t="s">
        <v>573</v>
      </c>
      <c r="D1946" s="164">
        <v>1120800</v>
      </c>
      <c r="E1946" s="164">
        <v>0</v>
      </c>
      <c r="F1946" s="164">
        <v>11208</v>
      </c>
    </row>
    <row r="1947" spans="1:6" ht="15.75">
      <c r="A1947" t="str">
        <f t="shared" si="30"/>
        <v>.10.007.0101</v>
      </c>
      <c r="B1947" t="s">
        <v>574</v>
      </c>
      <c r="C1947" t="s">
        <v>575</v>
      </c>
      <c r="D1947" s="164">
        <v>151100</v>
      </c>
      <c r="E1947" s="164">
        <v>151100</v>
      </c>
      <c r="F1947" s="164">
        <v>1275</v>
      </c>
    </row>
    <row r="1948" spans="1:6" ht="15.75">
      <c r="A1948" t="str">
        <f t="shared" si="30"/>
        <v>.10.007.0102</v>
      </c>
      <c r="B1948" t="s">
        <v>576</v>
      </c>
      <c r="C1948" t="s">
        <v>577</v>
      </c>
      <c r="D1948" s="164">
        <v>199300</v>
      </c>
      <c r="E1948" s="164">
        <v>62300</v>
      </c>
      <c r="F1948" s="164">
        <v>1993</v>
      </c>
    </row>
    <row r="1949" spans="1:6" ht="15.75">
      <c r="A1949" t="str">
        <f t="shared" si="30"/>
        <v>.10.007.0200</v>
      </c>
      <c r="B1949" t="s">
        <v>578</v>
      </c>
      <c r="C1949" t="s">
        <v>579</v>
      </c>
      <c r="D1949" s="164">
        <v>345400</v>
      </c>
      <c r="E1949" s="164">
        <v>0</v>
      </c>
      <c r="F1949" s="164">
        <v>3454</v>
      </c>
    </row>
    <row r="1950" spans="1:6" ht="15.75">
      <c r="A1950" t="str">
        <f t="shared" si="30"/>
        <v>.10.007.0300</v>
      </c>
      <c r="B1950" t="s">
        <v>580</v>
      </c>
      <c r="C1950" t="s">
        <v>581</v>
      </c>
      <c r="D1950" s="164">
        <v>329400</v>
      </c>
      <c r="E1950" s="164">
        <v>0</v>
      </c>
      <c r="F1950" s="164">
        <v>3294</v>
      </c>
    </row>
    <row r="1951" spans="1:6" ht="15.75">
      <c r="A1951" t="str">
        <f t="shared" si="30"/>
        <v>.10.007.0400</v>
      </c>
      <c r="B1951" t="s">
        <v>582</v>
      </c>
      <c r="C1951" t="s">
        <v>583</v>
      </c>
      <c r="D1951" s="164">
        <v>1249600</v>
      </c>
      <c r="E1951" s="164">
        <v>0</v>
      </c>
      <c r="F1951" s="164">
        <v>10931</v>
      </c>
    </row>
    <row r="1952" spans="1:6" ht="15.75">
      <c r="A1952" t="str">
        <f t="shared" si="30"/>
        <v>.10.007.0401</v>
      </c>
      <c r="B1952" t="s">
        <v>584</v>
      </c>
      <c r="C1952" t="s">
        <v>585</v>
      </c>
      <c r="D1952" s="164">
        <v>112400</v>
      </c>
      <c r="E1952" s="164">
        <v>112400</v>
      </c>
      <c r="F1952" s="164">
        <v>855</v>
      </c>
    </row>
    <row r="1953" spans="1:6" ht="15.75">
      <c r="A1953" t="str">
        <f t="shared" si="30"/>
        <v>.10.007.0402</v>
      </c>
      <c r="B1953" t="s">
        <v>586</v>
      </c>
      <c r="C1953" t="s">
        <v>587</v>
      </c>
      <c r="D1953" s="164">
        <v>3000</v>
      </c>
      <c r="E1953" s="164">
        <v>3000</v>
      </c>
      <c r="F1953" s="164">
        <v>30</v>
      </c>
    </row>
    <row r="1954" spans="1:6" ht="15.75">
      <c r="A1954" t="str">
        <f t="shared" si="30"/>
        <v>.10.007.0500</v>
      </c>
      <c r="B1954" t="s">
        <v>588</v>
      </c>
      <c r="C1954" t="s">
        <v>589</v>
      </c>
      <c r="D1954" s="164">
        <v>1130600</v>
      </c>
      <c r="E1954" s="164">
        <v>0</v>
      </c>
      <c r="F1954" s="164">
        <v>11306</v>
      </c>
    </row>
    <row r="1955" spans="1:6" ht="15.75">
      <c r="A1955" t="str">
        <f t="shared" si="30"/>
        <v>.10.007.0600</v>
      </c>
      <c r="B1955" t="s">
        <v>590</v>
      </c>
      <c r="C1955" t="s">
        <v>591</v>
      </c>
      <c r="D1955" s="164">
        <v>597100</v>
      </c>
      <c r="E1955" s="164">
        <v>0</v>
      </c>
      <c r="F1955" s="164">
        <v>2986</v>
      </c>
    </row>
    <row r="1956" spans="1:6" ht="15.75">
      <c r="A1956" t="str">
        <f t="shared" si="30"/>
        <v>.10.007.0700</v>
      </c>
      <c r="B1956" t="s">
        <v>592</v>
      </c>
      <c r="C1956" t="s">
        <v>593</v>
      </c>
      <c r="D1956" s="164">
        <v>400</v>
      </c>
      <c r="E1956" s="164">
        <v>400</v>
      </c>
      <c r="F1956" s="164">
        <v>5</v>
      </c>
    </row>
    <row r="1957" spans="1:6" ht="15.75">
      <c r="A1957" t="str">
        <f t="shared" si="30"/>
        <v>.10.008.0500</v>
      </c>
      <c r="B1957" t="s">
        <v>594</v>
      </c>
      <c r="C1957" t="s">
        <v>595</v>
      </c>
      <c r="D1957" s="164">
        <v>26500</v>
      </c>
      <c r="E1957" s="164">
        <v>0</v>
      </c>
      <c r="F1957" s="164">
        <v>265</v>
      </c>
    </row>
    <row r="1958" spans="1:6" ht="15.75">
      <c r="A1958" t="str">
        <f t="shared" si="30"/>
        <v>.10.008.0600</v>
      </c>
      <c r="B1958" t="s">
        <v>596</v>
      </c>
      <c r="C1958" t="s">
        <v>597</v>
      </c>
      <c r="D1958" s="164">
        <v>269000</v>
      </c>
      <c r="E1958" s="164">
        <v>0</v>
      </c>
      <c r="F1958" s="164">
        <v>0</v>
      </c>
    </row>
    <row r="1959" spans="1:6" ht="15.75">
      <c r="A1959" t="str">
        <f t="shared" si="30"/>
        <v>.10.008.0700</v>
      </c>
      <c r="B1959" t="s">
        <v>598</v>
      </c>
      <c r="C1959" t="s">
        <v>2313</v>
      </c>
      <c r="D1959" s="164">
        <v>1099700</v>
      </c>
      <c r="E1959" s="164">
        <v>0</v>
      </c>
      <c r="F1959" s="164">
        <v>10997</v>
      </c>
    </row>
    <row r="1960" spans="1:6" ht="15.75">
      <c r="A1960" t="str">
        <f t="shared" si="30"/>
        <v>.10.008.1100</v>
      </c>
      <c r="B1960" t="s">
        <v>599</v>
      </c>
      <c r="C1960" t="s">
        <v>600</v>
      </c>
      <c r="D1960" s="164">
        <v>43200</v>
      </c>
      <c r="E1960" s="164">
        <v>0</v>
      </c>
      <c r="F1960" s="164">
        <v>432</v>
      </c>
    </row>
    <row r="1961" spans="1:6" ht="15.75">
      <c r="A1961" t="str">
        <f t="shared" si="30"/>
        <v>.10.008.1600</v>
      </c>
      <c r="B1961" t="s">
        <v>601</v>
      </c>
      <c r="C1961" t="s">
        <v>602</v>
      </c>
      <c r="D1961" s="164">
        <v>12300</v>
      </c>
      <c r="E1961" s="164">
        <v>0</v>
      </c>
      <c r="F1961" s="164">
        <v>0</v>
      </c>
    </row>
    <row r="1962" spans="1:6" ht="15.75">
      <c r="A1962" t="str">
        <f t="shared" si="30"/>
        <v>.10.008.1700</v>
      </c>
      <c r="B1962" t="s">
        <v>603</v>
      </c>
      <c r="C1962" t="s">
        <v>604</v>
      </c>
      <c r="D1962" s="164">
        <v>265700</v>
      </c>
      <c r="E1962" s="164">
        <v>0</v>
      </c>
      <c r="F1962" s="164">
        <v>2657</v>
      </c>
    </row>
    <row r="1963" spans="1:6" ht="15.75">
      <c r="A1963" t="str">
        <f t="shared" si="30"/>
        <v>.10.008.1800</v>
      </c>
      <c r="B1963" t="s">
        <v>605</v>
      </c>
      <c r="C1963" t="s">
        <v>606</v>
      </c>
      <c r="D1963" s="164">
        <v>6200</v>
      </c>
      <c r="E1963" s="164">
        <v>6200</v>
      </c>
      <c r="F1963" s="164">
        <v>78</v>
      </c>
    </row>
    <row r="1964" spans="1:6" ht="15.75">
      <c r="A1964" t="str">
        <f t="shared" si="30"/>
        <v>.10.008.2000</v>
      </c>
      <c r="B1964" t="s">
        <v>607</v>
      </c>
      <c r="C1964" t="s">
        <v>608</v>
      </c>
      <c r="D1964" s="164">
        <v>6500</v>
      </c>
      <c r="E1964" s="164">
        <v>6500</v>
      </c>
      <c r="F1964" s="164">
        <v>65</v>
      </c>
    </row>
    <row r="1965" spans="1:6" ht="15.75">
      <c r="A1965" t="str">
        <f t="shared" si="30"/>
        <v>.10.008.2100</v>
      </c>
      <c r="B1965" t="s">
        <v>609</v>
      </c>
      <c r="C1965" t="s">
        <v>610</v>
      </c>
      <c r="D1965" s="164">
        <v>302300</v>
      </c>
      <c r="E1965" s="164">
        <v>302300</v>
      </c>
      <c r="F1965" s="164">
        <v>5296</v>
      </c>
    </row>
    <row r="1966" spans="1:6" ht="15.75">
      <c r="A1966" t="str">
        <f t="shared" si="30"/>
        <v>.10.008.2101</v>
      </c>
      <c r="B1966" t="s">
        <v>611</v>
      </c>
      <c r="C1966" t="s">
        <v>612</v>
      </c>
      <c r="D1966" s="164">
        <v>300</v>
      </c>
      <c r="E1966" s="164">
        <v>300</v>
      </c>
      <c r="F1966" s="164">
        <v>2</v>
      </c>
    </row>
    <row r="1967" spans="1:6" ht="15.75">
      <c r="A1967" t="str">
        <f t="shared" si="30"/>
        <v>.10.008.2200</v>
      </c>
      <c r="B1967" t="s">
        <v>613</v>
      </c>
      <c r="C1967" t="s">
        <v>608</v>
      </c>
      <c r="D1967" s="164">
        <v>65000</v>
      </c>
      <c r="E1967" s="164">
        <v>65000</v>
      </c>
      <c r="F1967" s="164">
        <v>390</v>
      </c>
    </row>
    <row r="1968" spans="1:6" ht="15.75">
      <c r="A1968" t="str">
        <f t="shared" si="30"/>
        <v>.10.008.2300</v>
      </c>
      <c r="B1968" t="s">
        <v>614</v>
      </c>
      <c r="C1968" t="s">
        <v>595</v>
      </c>
      <c r="D1968" s="164">
        <v>10500</v>
      </c>
      <c r="E1968" s="164">
        <v>10500</v>
      </c>
      <c r="F1968" s="164">
        <v>131</v>
      </c>
    </row>
    <row r="1969" spans="1:6" ht="15.75">
      <c r="A1969" t="str">
        <f t="shared" si="30"/>
        <v>.10.017.0200</v>
      </c>
      <c r="B1969" t="s">
        <v>615</v>
      </c>
      <c r="C1969" t="s">
        <v>616</v>
      </c>
      <c r="D1969" s="164">
        <v>1193100</v>
      </c>
      <c r="E1969" s="164">
        <v>0</v>
      </c>
      <c r="F1969" s="164">
        <v>11931</v>
      </c>
    </row>
    <row r="1970" spans="1:6" ht="15.75">
      <c r="A1970" t="str">
        <f t="shared" si="30"/>
        <v>.10.017.0300</v>
      </c>
      <c r="B1970" t="s">
        <v>617</v>
      </c>
      <c r="C1970" t="s">
        <v>618</v>
      </c>
      <c r="D1970" s="164">
        <v>173600</v>
      </c>
      <c r="E1970" s="164">
        <v>0</v>
      </c>
      <c r="F1970" s="164">
        <v>1736</v>
      </c>
    </row>
    <row r="1971" spans="1:6" ht="15.75">
      <c r="A1971" t="str">
        <f t="shared" si="30"/>
        <v>.10.018.0100</v>
      </c>
      <c r="B1971" t="s">
        <v>619</v>
      </c>
      <c r="C1971" t="s">
        <v>620</v>
      </c>
      <c r="D1971" s="164">
        <v>272500</v>
      </c>
      <c r="E1971" s="164">
        <v>0</v>
      </c>
      <c r="F1971" s="164">
        <v>1363</v>
      </c>
    </row>
    <row r="1972" spans="1:6" ht="15.75">
      <c r="A1972" t="str">
        <f t="shared" si="30"/>
        <v>.10.018.0101</v>
      </c>
      <c r="B1972" t="s">
        <v>621</v>
      </c>
      <c r="C1972" t="s">
        <v>622</v>
      </c>
      <c r="D1972" s="164">
        <v>313200</v>
      </c>
      <c r="E1972" s="164">
        <v>69200</v>
      </c>
      <c r="F1972" s="164">
        <v>1635</v>
      </c>
    </row>
    <row r="1973" spans="1:6" ht="15.75">
      <c r="A1973" t="str">
        <f t="shared" si="30"/>
        <v>.10.018.0200</v>
      </c>
      <c r="B1973" t="s">
        <v>623</v>
      </c>
      <c r="C1973" t="s">
        <v>624</v>
      </c>
      <c r="D1973" s="164">
        <v>970800</v>
      </c>
      <c r="E1973" s="164">
        <v>0</v>
      </c>
      <c r="F1973" s="164">
        <v>4854</v>
      </c>
    </row>
    <row r="1974" spans="1:6" ht="15.75">
      <c r="A1974" t="str">
        <f t="shared" si="30"/>
        <v>.10.018.0201</v>
      </c>
      <c r="B1974" t="s">
        <v>625</v>
      </c>
      <c r="C1974" t="s">
        <v>620</v>
      </c>
      <c r="D1974" s="164">
        <v>440100</v>
      </c>
      <c r="E1974" s="164">
        <v>138700</v>
      </c>
      <c r="F1974" s="164">
        <v>2646</v>
      </c>
    </row>
    <row r="1975" spans="1:6" ht="15.75">
      <c r="A1975" t="str">
        <f t="shared" si="30"/>
        <v>.10.018.0300</v>
      </c>
      <c r="B1975" t="s">
        <v>626</v>
      </c>
      <c r="C1975" t="s">
        <v>627</v>
      </c>
      <c r="D1975" s="164">
        <v>272700</v>
      </c>
      <c r="E1975" s="164">
        <v>0</v>
      </c>
      <c r="F1975" s="164">
        <v>1364</v>
      </c>
    </row>
    <row r="1976" spans="1:6" ht="15.75">
      <c r="A1976" t="str">
        <f t="shared" si="30"/>
        <v>.10.018.0301</v>
      </c>
      <c r="B1976" t="s">
        <v>628</v>
      </c>
      <c r="C1976" t="s">
        <v>2061</v>
      </c>
      <c r="D1976" s="164">
        <v>446400</v>
      </c>
      <c r="E1976" s="164">
        <v>0</v>
      </c>
      <c r="F1976" s="164">
        <v>4464</v>
      </c>
    </row>
    <row r="1977" spans="1:6" ht="15.75">
      <c r="A1977" t="str">
        <f t="shared" si="30"/>
        <v>.10.018.0400</v>
      </c>
      <c r="B1977" t="s">
        <v>629</v>
      </c>
      <c r="C1977" t="s">
        <v>630</v>
      </c>
      <c r="D1977" s="164">
        <v>1000400</v>
      </c>
      <c r="E1977" s="164">
        <v>0</v>
      </c>
      <c r="F1977" s="164">
        <v>10004</v>
      </c>
    </row>
    <row r="1978" spans="1:6" ht="15.75">
      <c r="A1978" t="str">
        <f t="shared" si="30"/>
        <v>.10.018.0500</v>
      </c>
      <c r="B1978" t="s">
        <v>631</v>
      </c>
      <c r="C1978" t="s">
        <v>632</v>
      </c>
      <c r="D1978" s="164">
        <v>145400</v>
      </c>
      <c r="E1978" s="164">
        <v>0</v>
      </c>
      <c r="F1978" s="164">
        <v>1454</v>
      </c>
    </row>
    <row r="1979" spans="1:6" ht="15.75">
      <c r="A1979" t="str">
        <f t="shared" si="30"/>
        <v>.10.018.0600</v>
      </c>
      <c r="B1979" t="s">
        <v>633</v>
      </c>
      <c r="C1979" t="s">
        <v>630</v>
      </c>
      <c r="D1979" s="164">
        <v>323500</v>
      </c>
      <c r="E1979" s="164">
        <v>0</v>
      </c>
      <c r="F1979" s="164">
        <v>3235</v>
      </c>
    </row>
    <row r="1980" spans="1:6" ht="15.75">
      <c r="A1980" t="str">
        <f t="shared" si="30"/>
        <v>.10.018.0700</v>
      </c>
      <c r="B1980" t="s">
        <v>634</v>
      </c>
      <c r="C1980" t="s">
        <v>589</v>
      </c>
      <c r="D1980" s="164">
        <v>678300</v>
      </c>
      <c r="E1980" s="164">
        <v>0</v>
      </c>
      <c r="F1980" s="164">
        <v>6783</v>
      </c>
    </row>
    <row r="1981" spans="1:6" ht="15.75">
      <c r="A1981" t="str">
        <f t="shared" si="30"/>
        <v>.10.031.0500</v>
      </c>
      <c r="B1981" t="s">
        <v>635</v>
      </c>
      <c r="C1981" t="s">
        <v>636</v>
      </c>
      <c r="D1981" s="164">
        <v>1200200</v>
      </c>
      <c r="E1981" s="164">
        <v>0</v>
      </c>
      <c r="F1981" s="164">
        <v>12002</v>
      </c>
    </row>
    <row r="1982" spans="1:6" ht="15.75">
      <c r="A1982" t="str">
        <f t="shared" si="30"/>
        <v>.10.031.0501</v>
      </c>
      <c r="B1982" t="s">
        <v>637</v>
      </c>
      <c r="C1982" t="s">
        <v>638</v>
      </c>
      <c r="D1982" s="164">
        <v>388700</v>
      </c>
      <c r="E1982" s="164">
        <v>200000</v>
      </c>
      <c r="F1982" s="164">
        <v>2752</v>
      </c>
    </row>
    <row r="1983" spans="1:6" ht="15.75">
      <c r="A1983" t="str">
        <f t="shared" si="30"/>
        <v>.10.031.0600</v>
      </c>
      <c r="B1983" t="s">
        <v>639</v>
      </c>
      <c r="C1983" t="s">
        <v>636</v>
      </c>
      <c r="D1983" s="164">
        <v>680600</v>
      </c>
      <c r="E1983" s="164">
        <v>0</v>
      </c>
      <c r="F1983" s="164">
        <v>6806</v>
      </c>
    </row>
    <row r="1984" spans="1:6" ht="15.75">
      <c r="A1984" t="str">
        <f t="shared" si="30"/>
        <v>.10.031.0601</v>
      </c>
      <c r="B1984" t="s">
        <v>640</v>
      </c>
      <c r="C1984" t="s">
        <v>638</v>
      </c>
      <c r="D1984" s="164">
        <v>196900</v>
      </c>
      <c r="E1984" s="164">
        <v>0</v>
      </c>
      <c r="F1984" s="164">
        <v>985</v>
      </c>
    </row>
    <row r="1985" spans="1:6" ht="15.75">
      <c r="A1985" t="str">
        <f t="shared" si="30"/>
        <v>.10.031.0700</v>
      </c>
      <c r="B1985" t="s">
        <v>641</v>
      </c>
      <c r="C1985" t="s">
        <v>3897</v>
      </c>
      <c r="D1985" s="164">
        <v>503900</v>
      </c>
      <c r="E1985" s="164">
        <v>0</v>
      </c>
      <c r="F1985" s="164">
        <v>3779</v>
      </c>
    </row>
    <row r="1986" spans="1:6" ht="15.75">
      <c r="A1986" t="str">
        <f t="shared" si="30"/>
        <v>.10.031.0800</v>
      </c>
      <c r="B1986" t="s">
        <v>642</v>
      </c>
      <c r="C1986" t="s">
        <v>3897</v>
      </c>
      <c r="D1986" s="164">
        <v>169300</v>
      </c>
      <c r="E1986" s="164">
        <v>0</v>
      </c>
      <c r="F1986" s="164">
        <v>1270</v>
      </c>
    </row>
    <row r="1987" spans="1:6" ht="15.75">
      <c r="A1987" t="str">
        <f t="shared" si="30"/>
        <v>.10.261.0010</v>
      </c>
      <c r="B1987" t="s">
        <v>643</v>
      </c>
      <c r="C1987" t="s">
        <v>3280</v>
      </c>
      <c r="D1987" s="164">
        <v>61700</v>
      </c>
      <c r="E1987" s="164">
        <v>61700</v>
      </c>
      <c r="F1987" s="164">
        <v>370</v>
      </c>
    </row>
    <row r="1988" spans="1:6" ht="15.75">
      <c r="A1988" t="str">
        <f aca="true" t="shared" si="31" ref="A1988:A2051">CONCATENATE(".",B1988)</f>
        <v>.10.261.0100</v>
      </c>
      <c r="B1988" t="s">
        <v>644</v>
      </c>
      <c r="C1988" t="s">
        <v>3280</v>
      </c>
      <c r="D1988" s="164">
        <v>200</v>
      </c>
      <c r="E1988" s="164">
        <v>200</v>
      </c>
      <c r="F1988" s="164">
        <v>1</v>
      </c>
    </row>
    <row r="1989" spans="1:6" ht="15.75">
      <c r="A1989" t="str">
        <f t="shared" si="31"/>
        <v>.10.261.0110</v>
      </c>
      <c r="B1989" t="s">
        <v>645</v>
      </c>
      <c r="C1989" t="s">
        <v>646</v>
      </c>
      <c r="D1989" s="164">
        <v>7400</v>
      </c>
      <c r="E1989" s="164">
        <v>7400</v>
      </c>
      <c r="F1989" s="164">
        <v>74</v>
      </c>
    </row>
    <row r="1990" spans="1:6" ht="15.75">
      <c r="A1990" t="str">
        <f t="shared" si="31"/>
        <v>.10.261.0130</v>
      </c>
      <c r="B1990" t="s">
        <v>647</v>
      </c>
      <c r="C1990" t="s">
        <v>646</v>
      </c>
      <c r="D1990" s="164">
        <v>600</v>
      </c>
      <c r="E1990" s="164">
        <v>600</v>
      </c>
      <c r="F1990" s="164">
        <v>6</v>
      </c>
    </row>
    <row r="1991" spans="1:6" ht="15.75">
      <c r="A1991" t="str">
        <f t="shared" si="31"/>
        <v>.10.261.0150</v>
      </c>
      <c r="B1991" t="s">
        <v>648</v>
      </c>
      <c r="C1991" t="s">
        <v>3280</v>
      </c>
      <c r="D1991" s="164">
        <v>400</v>
      </c>
      <c r="E1991" s="164">
        <v>400</v>
      </c>
      <c r="F1991" s="164">
        <v>3</v>
      </c>
    </row>
    <row r="1992" spans="1:6" ht="15.75">
      <c r="A1992" t="str">
        <f t="shared" si="31"/>
        <v>.10.261.0170</v>
      </c>
      <c r="B1992" t="s">
        <v>649</v>
      </c>
      <c r="C1992" t="s">
        <v>650</v>
      </c>
      <c r="D1992" s="164">
        <v>21800</v>
      </c>
      <c r="E1992" s="164">
        <v>21800</v>
      </c>
      <c r="F1992" s="164">
        <v>131</v>
      </c>
    </row>
    <row r="1993" spans="1:6" ht="15.75">
      <c r="A1993" t="str">
        <f t="shared" si="31"/>
        <v>.10.261.0310</v>
      </c>
      <c r="B1993" t="s">
        <v>651</v>
      </c>
      <c r="C1993" t="s">
        <v>652</v>
      </c>
      <c r="D1993" s="164">
        <v>3000</v>
      </c>
      <c r="E1993" s="164">
        <v>3000</v>
      </c>
      <c r="F1993" s="164">
        <v>30</v>
      </c>
    </row>
    <row r="1994" spans="1:6" ht="15.75">
      <c r="A1994" t="str">
        <f t="shared" si="31"/>
        <v>.10.261.0360</v>
      </c>
      <c r="B1994" t="s">
        <v>653</v>
      </c>
      <c r="C1994" t="s">
        <v>652</v>
      </c>
      <c r="D1994" s="164">
        <v>22200</v>
      </c>
      <c r="E1994" s="164">
        <v>22200</v>
      </c>
      <c r="F1994" s="164">
        <v>222</v>
      </c>
    </row>
    <row r="1995" spans="1:6" ht="15.75">
      <c r="A1995" t="str">
        <f t="shared" si="31"/>
        <v>.10.261.0370</v>
      </c>
      <c r="B1995" t="s">
        <v>654</v>
      </c>
      <c r="C1995" t="s">
        <v>655</v>
      </c>
      <c r="D1995" s="164">
        <v>21500</v>
      </c>
      <c r="E1995" s="164">
        <v>21500</v>
      </c>
      <c r="F1995" s="164">
        <v>129</v>
      </c>
    </row>
    <row r="1996" spans="1:6" ht="15.75">
      <c r="A1996" t="str">
        <f t="shared" si="31"/>
        <v>.10.261.0400</v>
      </c>
      <c r="B1996" t="s">
        <v>656</v>
      </c>
      <c r="C1996" t="s">
        <v>657</v>
      </c>
      <c r="D1996" s="164">
        <v>2400</v>
      </c>
      <c r="E1996" s="164">
        <v>2400</v>
      </c>
      <c r="F1996" s="164">
        <v>36</v>
      </c>
    </row>
    <row r="1997" spans="1:6" ht="15.75">
      <c r="A1997" t="str">
        <f t="shared" si="31"/>
        <v>.10.261.0430</v>
      </c>
      <c r="B1997" t="s">
        <v>658</v>
      </c>
      <c r="C1997" t="s">
        <v>659</v>
      </c>
      <c r="D1997" s="164">
        <v>10100</v>
      </c>
      <c r="E1997" s="164">
        <v>10100</v>
      </c>
      <c r="F1997" s="164">
        <v>152</v>
      </c>
    </row>
    <row r="1998" spans="1:6" ht="15.75">
      <c r="A1998" t="str">
        <f t="shared" si="31"/>
        <v>.10.261.0460</v>
      </c>
      <c r="B1998" t="s">
        <v>660</v>
      </c>
      <c r="C1998" t="s">
        <v>661</v>
      </c>
      <c r="D1998" s="164">
        <v>1500</v>
      </c>
      <c r="E1998" s="164">
        <v>1500</v>
      </c>
      <c r="F1998" s="164">
        <v>23</v>
      </c>
    </row>
    <row r="1999" spans="1:6" ht="15.75">
      <c r="A1999" t="str">
        <f t="shared" si="31"/>
        <v>.10.261.0610</v>
      </c>
      <c r="B1999" t="s">
        <v>662</v>
      </c>
      <c r="C1999" t="s">
        <v>663</v>
      </c>
      <c r="D1999" s="164">
        <v>60900</v>
      </c>
      <c r="E1999" s="164">
        <v>0</v>
      </c>
      <c r="F1999" s="164">
        <v>0</v>
      </c>
    </row>
    <row r="2000" spans="1:6" ht="15.75">
      <c r="A2000" t="str">
        <f t="shared" si="31"/>
        <v>.10.261.0620</v>
      </c>
      <c r="B2000" t="s">
        <v>664</v>
      </c>
      <c r="C2000" t="s">
        <v>665</v>
      </c>
      <c r="D2000" s="164">
        <v>1000</v>
      </c>
      <c r="E2000" s="164">
        <v>1000</v>
      </c>
      <c r="F2000" s="164">
        <v>6</v>
      </c>
    </row>
    <row r="2001" spans="1:6" ht="15.75">
      <c r="A2001" t="str">
        <f t="shared" si="31"/>
        <v>.10.261.0640</v>
      </c>
      <c r="B2001" t="s">
        <v>666</v>
      </c>
      <c r="C2001" t="s">
        <v>665</v>
      </c>
      <c r="D2001" s="164">
        <v>23600</v>
      </c>
      <c r="E2001" s="164">
        <v>23600</v>
      </c>
      <c r="F2001" s="164">
        <v>142</v>
      </c>
    </row>
    <row r="2002" spans="1:6" ht="15.75">
      <c r="A2002" t="str">
        <f t="shared" si="31"/>
        <v>.10.261.0680</v>
      </c>
      <c r="B2002" t="s">
        <v>667</v>
      </c>
      <c r="C2002" t="s">
        <v>668</v>
      </c>
      <c r="D2002" s="164">
        <v>20400</v>
      </c>
      <c r="E2002" s="164">
        <v>20400</v>
      </c>
      <c r="F2002" s="164">
        <v>204</v>
      </c>
    </row>
    <row r="2003" spans="1:6" ht="15.75">
      <c r="A2003" t="str">
        <f t="shared" si="31"/>
        <v>.10.261.0681</v>
      </c>
      <c r="B2003" t="s">
        <v>669</v>
      </c>
      <c r="C2003" t="s">
        <v>670</v>
      </c>
      <c r="D2003" s="164">
        <v>15700</v>
      </c>
      <c r="E2003" s="164">
        <v>15700</v>
      </c>
      <c r="F2003" s="164">
        <v>157</v>
      </c>
    </row>
    <row r="2004" spans="1:6" ht="15.75">
      <c r="A2004" t="str">
        <f t="shared" si="31"/>
        <v>.10.261.0682</v>
      </c>
      <c r="B2004" t="s">
        <v>671</v>
      </c>
      <c r="C2004" t="s">
        <v>665</v>
      </c>
      <c r="D2004" s="164">
        <v>100</v>
      </c>
      <c r="E2004" s="164">
        <v>100</v>
      </c>
      <c r="F2004" s="164">
        <v>1</v>
      </c>
    </row>
    <row r="2005" spans="1:6" ht="15.75">
      <c r="A2005" t="str">
        <f t="shared" si="31"/>
        <v>.10.261.0690</v>
      </c>
      <c r="B2005" t="s">
        <v>672</v>
      </c>
      <c r="C2005" t="s">
        <v>668</v>
      </c>
      <c r="D2005" s="164">
        <v>200</v>
      </c>
      <c r="E2005" s="164">
        <v>200</v>
      </c>
      <c r="F2005" s="164">
        <v>3</v>
      </c>
    </row>
    <row r="2006" spans="1:6" ht="15.75">
      <c r="A2006" t="str">
        <f t="shared" si="31"/>
        <v>.10.261.0710</v>
      </c>
      <c r="B2006" t="s">
        <v>673</v>
      </c>
      <c r="C2006" t="s">
        <v>674</v>
      </c>
      <c r="D2006" s="164">
        <v>19300</v>
      </c>
      <c r="E2006" s="164">
        <v>19300</v>
      </c>
      <c r="F2006" s="164">
        <v>116</v>
      </c>
    </row>
    <row r="2007" spans="1:6" ht="15.75">
      <c r="A2007" t="str">
        <f t="shared" si="31"/>
        <v>.10.261.0910</v>
      </c>
      <c r="B2007" t="s">
        <v>675</v>
      </c>
      <c r="C2007" t="s">
        <v>676</v>
      </c>
      <c r="D2007" s="164">
        <v>19500</v>
      </c>
      <c r="E2007" s="164">
        <v>19500</v>
      </c>
      <c r="F2007" s="164">
        <v>117</v>
      </c>
    </row>
    <row r="2008" spans="1:6" ht="15.75">
      <c r="A2008" t="str">
        <f t="shared" si="31"/>
        <v>.10.261.1400</v>
      </c>
      <c r="B2008" t="s">
        <v>677</v>
      </c>
      <c r="C2008" t="s">
        <v>678</v>
      </c>
      <c r="D2008" s="164">
        <v>6200</v>
      </c>
      <c r="E2008" s="164">
        <v>6200</v>
      </c>
      <c r="F2008" s="164">
        <v>62</v>
      </c>
    </row>
    <row r="2009" spans="1:6" ht="15.75">
      <c r="A2009" t="str">
        <f t="shared" si="31"/>
        <v>.10.501.0010</v>
      </c>
      <c r="B2009" t="s">
        <v>679</v>
      </c>
      <c r="C2009" t="s">
        <v>608</v>
      </c>
      <c r="D2009" s="164">
        <v>8500</v>
      </c>
      <c r="E2009" s="164">
        <v>8500</v>
      </c>
      <c r="F2009" s="164">
        <v>85</v>
      </c>
    </row>
    <row r="2010" spans="1:6" ht="15.75">
      <c r="A2010" t="str">
        <f t="shared" si="31"/>
        <v>.10.501.0050</v>
      </c>
      <c r="B2010" t="s">
        <v>680</v>
      </c>
      <c r="C2010" t="s">
        <v>681</v>
      </c>
      <c r="D2010" s="164">
        <v>17000</v>
      </c>
      <c r="E2010" s="164">
        <v>17000</v>
      </c>
      <c r="F2010" s="164">
        <v>170</v>
      </c>
    </row>
    <row r="2011" spans="1:6" ht="15.75">
      <c r="A2011" t="str">
        <f t="shared" si="31"/>
        <v>.10.501.0051</v>
      </c>
      <c r="B2011" t="s">
        <v>682</v>
      </c>
      <c r="C2011" t="s">
        <v>683</v>
      </c>
      <c r="D2011" s="164">
        <v>80000</v>
      </c>
      <c r="E2011" s="164">
        <v>80000</v>
      </c>
      <c r="F2011" s="164">
        <v>1200</v>
      </c>
    </row>
    <row r="2012" spans="1:6" ht="15.75">
      <c r="A2012" t="str">
        <f t="shared" si="31"/>
        <v>.10.501.0120</v>
      </c>
      <c r="B2012" t="s">
        <v>684</v>
      </c>
      <c r="C2012" t="s">
        <v>683</v>
      </c>
      <c r="D2012" s="164">
        <v>400</v>
      </c>
      <c r="E2012" s="164">
        <v>400</v>
      </c>
      <c r="F2012" s="164">
        <v>5</v>
      </c>
    </row>
    <row r="2013" spans="1:6" ht="15.75">
      <c r="A2013" t="str">
        <f t="shared" si="31"/>
        <v>.10.501.0310</v>
      </c>
      <c r="B2013" t="s">
        <v>685</v>
      </c>
      <c r="C2013" t="s">
        <v>686</v>
      </c>
      <c r="D2013" s="164">
        <v>600</v>
      </c>
      <c r="E2013" s="164">
        <v>600</v>
      </c>
      <c r="F2013" s="164">
        <v>8</v>
      </c>
    </row>
    <row r="2014" spans="1:6" ht="15.75">
      <c r="A2014" t="str">
        <f t="shared" si="31"/>
        <v>.10.501.0350</v>
      </c>
      <c r="B2014" t="s">
        <v>687</v>
      </c>
      <c r="C2014" t="s">
        <v>688</v>
      </c>
      <c r="D2014" s="164">
        <v>700</v>
      </c>
      <c r="E2014" s="164">
        <v>700</v>
      </c>
      <c r="F2014" s="164">
        <v>7</v>
      </c>
    </row>
    <row r="2015" spans="1:6" ht="15.75">
      <c r="A2015" t="str">
        <f t="shared" si="31"/>
        <v>.10.501.0360</v>
      </c>
      <c r="B2015" t="s">
        <v>689</v>
      </c>
      <c r="C2015" t="s">
        <v>606</v>
      </c>
      <c r="D2015" s="164">
        <v>5700</v>
      </c>
      <c r="E2015" s="164">
        <v>5700</v>
      </c>
      <c r="F2015" s="164">
        <v>57</v>
      </c>
    </row>
    <row r="2016" spans="1:6" ht="15.75">
      <c r="A2016" t="str">
        <f t="shared" si="31"/>
        <v>.10.501.0370</v>
      </c>
      <c r="B2016" t="s">
        <v>690</v>
      </c>
      <c r="C2016" t="s">
        <v>691</v>
      </c>
      <c r="D2016" s="164">
        <v>4100</v>
      </c>
      <c r="E2016" s="164">
        <v>4100</v>
      </c>
      <c r="F2016" s="164">
        <v>25</v>
      </c>
    </row>
    <row r="2017" spans="1:6" ht="15.75">
      <c r="A2017" t="str">
        <f t="shared" si="31"/>
        <v>.10.501.0400</v>
      </c>
      <c r="B2017" t="s">
        <v>692</v>
      </c>
      <c r="C2017" t="s">
        <v>606</v>
      </c>
      <c r="D2017" s="164">
        <v>200</v>
      </c>
      <c r="E2017" s="164">
        <v>200</v>
      </c>
      <c r="F2017" s="164">
        <v>3</v>
      </c>
    </row>
    <row r="2018" spans="1:6" ht="15.75">
      <c r="A2018" t="str">
        <f t="shared" si="31"/>
        <v>.10.501.0410</v>
      </c>
      <c r="B2018" t="s">
        <v>693</v>
      </c>
      <c r="C2018" t="s">
        <v>691</v>
      </c>
      <c r="D2018" s="164">
        <v>400</v>
      </c>
      <c r="E2018" s="164">
        <v>400</v>
      </c>
      <c r="F2018" s="164">
        <v>2</v>
      </c>
    </row>
    <row r="2019" spans="1:6" ht="15.75">
      <c r="A2019" t="str">
        <f t="shared" si="31"/>
        <v>.10.501.0430</v>
      </c>
      <c r="B2019" t="s">
        <v>694</v>
      </c>
      <c r="C2019" t="s">
        <v>688</v>
      </c>
      <c r="D2019" s="164">
        <v>200</v>
      </c>
      <c r="E2019" s="164">
        <v>200</v>
      </c>
      <c r="F2019" s="164">
        <v>3</v>
      </c>
    </row>
    <row r="2020" spans="1:6" ht="15.75">
      <c r="A2020" t="str">
        <f t="shared" si="31"/>
        <v>.10.501.0431</v>
      </c>
      <c r="B2020" t="s">
        <v>695</v>
      </c>
      <c r="C2020" t="s">
        <v>691</v>
      </c>
      <c r="D2020" s="164">
        <v>100</v>
      </c>
      <c r="E2020" s="164">
        <v>100</v>
      </c>
      <c r="F2020" s="164">
        <v>1</v>
      </c>
    </row>
    <row r="2021" spans="1:6" ht="15.75">
      <c r="A2021" t="str">
        <f t="shared" si="31"/>
        <v>.10.501.0432</v>
      </c>
      <c r="B2021" t="s">
        <v>696</v>
      </c>
      <c r="C2021" t="s">
        <v>697</v>
      </c>
      <c r="D2021" s="164">
        <v>2700</v>
      </c>
      <c r="E2021" s="164">
        <v>2700</v>
      </c>
      <c r="F2021" s="164">
        <v>16</v>
      </c>
    </row>
    <row r="2022" spans="1:6" ht="15.75">
      <c r="A2022" t="str">
        <f t="shared" si="31"/>
        <v>.10.501.0460</v>
      </c>
      <c r="B2022" t="s">
        <v>698</v>
      </c>
      <c r="C2022" t="s">
        <v>683</v>
      </c>
      <c r="D2022" s="164">
        <v>3700</v>
      </c>
      <c r="E2022" s="164">
        <v>3700</v>
      </c>
      <c r="F2022" s="164">
        <v>37</v>
      </c>
    </row>
    <row r="2023" spans="1:6" ht="15.75">
      <c r="A2023" t="str">
        <f t="shared" si="31"/>
        <v>.10.501.0470</v>
      </c>
      <c r="B2023" t="s">
        <v>699</v>
      </c>
      <c r="C2023" t="s">
        <v>683</v>
      </c>
      <c r="D2023" s="164">
        <v>1200</v>
      </c>
      <c r="E2023" s="164">
        <v>1200</v>
      </c>
      <c r="F2023" s="164">
        <v>18</v>
      </c>
    </row>
    <row r="2024" spans="1:6" ht="15.75">
      <c r="A2024" t="str">
        <f t="shared" si="31"/>
        <v>.10.990.0020</v>
      </c>
      <c r="B2024" t="s">
        <v>700</v>
      </c>
      <c r="C2024" t="s">
        <v>701</v>
      </c>
      <c r="D2024" s="164">
        <v>116100</v>
      </c>
      <c r="E2024" s="164">
        <v>116100</v>
      </c>
      <c r="F2024" s="164">
        <v>2322</v>
      </c>
    </row>
    <row r="2025" spans="1:6" ht="15.75">
      <c r="A2025" t="str">
        <f t="shared" si="31"/>
        <v>.14.017.0100</v>
      </c>
      <c r="B2025" t="s">
        <v>702</v>
      </c>
      <c r="C2025" t="s">
        <v>3908</v>
      </c>
      <c r="D2025" s="164">
        <v>1154800</v>
      </c>
      <c r="E2025" s="164">
        <v>0</v>
      </c>
      <c r="F2025" s="164">
        <v>11548</v>
      </c>
    </row>
    <row r="2026" spans="1:6" ht="15.75">
      <c r="A2026" t="str">
        <f t="shared" si="31"/>
        <v>.14.017.0101</v>
      </c>
      <c r="B2026" t="s">
        <v>703</v>
      </c>
      <c r="C2026" t="s">
        <v>704</v>
      </c>
      <c r="D2026" s="164">
        <v>81300</v>
      </c>
      <c r="E2026" s="164">
        <v>81300</v>
      </c>
      <c r="F2026" s="164">
        <v>514</v>
      </c>
    </row>
    <row r="2027" spans="1:6" ht="15.75">
      <c r="A2027" t="str">
        <f t="shared" si="31"/>
        <v>.14.017.0200</v>
      </c>
      <c r="B2027" t="s">
        <v>705</v>
      </c>
      <c r="C2027" t="s">
        <v>706</v>
      </c>
      <c r="D2027" s="164">
        <v>690500</v>
      </c>
      <c r="E2027" s="164">
        <v>0</v>
      </c>
      <c r="F2027" s="164">
        <v>4479</v>
      </c>
    </row>
    <row r="2028" spans="1:6" ht="15.75">
      <c r="A2028" t="str">
        <f t="shared" si="31"/>
        <v>.14.017.0201</v>
      </c>
      <c r="B2028" t="s">
        <v>707</v>
      </c>
      <c r="C2028" t="s">
        <v>708</v>
      </c>
      <c r="D2028" s="164">
        <v>8600</v>
      </c>
      <c r="E2028" s="164">
        <v>0</v>
      </c>
      <c r="F2028" s="164">
        <v>86</v>
      </c>
    </row>
    <row r="2029" spans="1:6" ht="15.75">
      <c r="A2029" t="str">
        <f t="shared" si="31"/>
        <v>.14.017.0300</v>
      </c>
      <c r="B2029" t="s">
        <v>709</v>
      </c>
      <c r="C2029" t="s">
        <v>708</v>
      </c>
      <c r="D2029" s="164">
        <v>543200</v>
      </c>
      <c r="E2029" s="164">
        <v>0</v>
      </c>
      <c r="F2029" s="164">
        <v>5432</v>
      </c>
    </row>
    <row r="2030" spans="1:6" ht="15.75">
      <c r="A2030" t="str">
        <f t="shared" si="31"/>
        <v>.14.017.0500</v>
      </c>
      <c r="B2030" t="s">
        <v>710</v>
      </c>
      <c r="C2030" t="s">
        <v>711</v>
      </c>
      <c r="D2030" s="164">
        <v>1359500</v>
      </c>
      <c r="E2030" s="164">
        <v>0</v>
      </c>
      <c r="F2030" s="164">
        <v>6956</v>
      </c>
    </row>
    <row r="2031" spans="1:6" ht="15.75">
      <c r="A2031" t="str">
        <f t="shared" si="31"/>
        <v>.14.017.0600</v>
      </c>
      <c r="B2031" t="s">
        <v>712</v>
      </c>
      <c r="C2031" t="s">
        <v>713</v>
      </c>
      <c r="D2031" s="164">
        <v>1180400</v>
      </c>
      <c r="E2031" s="164">
        <v>0</v>
      </c>
      <c r="F2031" s="164">
        <v>11804</v>
      </c>
    </row>
    <row r="2032" spans="1:6" ht="15.75">
      <c r="A2032" t="str">
        <f t="shared" si="31"/>
        <v>.14.017.0601</v>
      </c>
      <c r="B2032" t="s">
        <v>714</v>
      </c>
      <c r="C2032" t="s">
        <v>715</v>
      </c>
      <c r="D2032" s="164">
        <v>122700</v>
      </c>
      <c r="E2032" s="164">
        <v>82400</v>
      </c>
      <c r="F2032" s="164">
        <v>728</v>
      </c>
    </row>
    <row r="2033" spans="1:6" ht="15.75">
      <c r="A2033" t="str">
        <f t="shared" si="31"/>
        <v>.14.018.0100</v>
      </c>
      <c r="B2033" t="s">
        <v>716</v>
      </c>
      <c r="C2033" t="s">
        <v>717</v>
      </c>
      <c r="D2033" s="164">
        <v>1289800</v>
      </c>
      <c r="E2033" s="164">
        <v>0</v>
      </c>
      <c r="F2033" s="164">
        <v>12898</v>
      </c>
    </row>
    <row r="2034" spans="1:6" ht="15.75">
      <c r="A2034" t="str">
        <f t="shared" si="31"/>
        <v>.14.018.0200</v>
      </c>
      <c r="B2034" t="s">
        <v>718</v>
      </c>
      <c r="C2034" t="s">
        <v>1458</v>
      </c>
      <c r="D2034" s="164">
        <v>663100</v>
      </c>
      <c r="E2034" s="164">
        <v>0</v>
      </c>
      <c r="F2034" s="164">
        <v>6631</v>
      </c>
    </row>
    <row r="2035" spans="1:6" ht="15.75">
      <c r="A2035" t="str">
        <f t="shared" si="31"/>
        <v>.14.018.0300</v>
      </c>
      <c r="B2035" t="s">
        <v>719</v>
      </c>
      <c r="C2035" t="s">
        <v>36</v>
      </c>
      <c r="D2035" s="164">
        <v>264000</v>
      </c>
      <c r="E2035" s="164">
        <v>0</v>
      </c>
      <c r="F2035" s="164">
        <v>1320</v>
      </c>
    </row>
    <row r="2036" spans="1:6" ht="15.75">
      <c r="A2036" t="str">
        <f t="shared" si="31"/>
        <v>.14.018.0400</v>
      </c>
      <c r="B2036" t="s">
        <v>720</v>
      </c>
      <c r="C2036" t="s">
        <v>721</v>
      </c>
      <c r="D2036" s="164">
        <v>1265800</v>
      </c>
      <c r="E2036" s="164">
        <v>0</v>
      </c>
      <c r="F2036" s="164">
        <v>11296</v>
      </c>
    </row>
    <row r="2037" spans="1:6" ht="15.75">
      <c r="A2037" t="str">
        <f t="shared" si="31"/>
        <v>.14.018.0401</v>
      </c>
      <c r="B2037" t="s">
        <v>722</v>
      </c>
      <c r="C2037" t="s">
        <v>723</v>
      </c>
      <c r="D2037" s="164">
        <v>124000</v>
      </c>
      <c r="E2037" s="164">
        <v>95400</v>
      </c>
      <c r="F2037" s="164">
        <v>810</v>
      </c>
    </row>
    <row r="2038" spans="1:6" ht="15.75">
      <c r="A2038" t="str">
        <f t="shared" si="31"/>
        <v>.14.018.0500</v>
      </c>
      <c r="B2038" t="s">
        <v>724</v>
      </c>
      <c r="C2038" t="s">
        <v>36</v>
      </c>
      <c r="D2038" s="164">
        <v>256700</v>
      </c>
      <c r="E2038" s="164">
        <v>0</v>
      </c>
      <c r="F2038" s="164">
        <v>1284</v>
      </c>
    </row>
    <row r="2039" spans="1:6" ht="15.75">
      <c r="A2039" t="str">
        <f t="shared" si="31"/>
        <v>.14.018.0501</v>
      </c>
      <c r="B2039" t="s">
        <v>725</v>
      </c>
      <c r="C2039" t="s">
        <v>726</v>
      </c>
      <c r="D2039" s="164">
        <v>111800</v>
      </c>
      <c r="E2039" s="164">
        <v>60900</v>
      </c>
      <c r="F2039" s="164">
        <v>620</v>
      </c>
    </row>
    <row r="2040" spans="1:6" ht="15.75">
      <c r="A2040" t="str">
        <f t="shared" si="31"/>
        <v>.14.018.0502</v>
      </c>
      <c r="B2040" t="s">
        <v>727</v>
      </c>
      <c r="C2040" t="s">
        <v>717</v>
      </c>
      <c r="D2040" s="164">
        <v>630100</v>
      </c>
      <c r="E2040" s="164">
        <v>0</v>
      </c>
      <c r="F2040" s="164">
        <v>6301</v>
      </c>
    </row>
    <row r="2041" spans="1:6" ht="15.75">
      <c r="A2041" t="str">
        <f t="shared" si="31"/>
        <v>.14.018.0600</v>
      </c>
      <c r="B2041" t="s">
        <v>728</v>
      </c>
      <c r="C2041" t="s">
        <v>2576</v>
      </c>
      <c r="D2041" s="164">
        <v>638600</v>
      </c>
      <c r="E2041" s="164">
        <v>0</v>
      </c>
      <c r="F2041" s="164">
        <v>3193</v>
      </c>
    </row>
    <row r="2042" spans="1:6" ht="15.75">
      <c r="A2042" t="str">
        <f t="shared" si="31"/>
        <v>.14.018.0601</v>
      </c>
      <c r="B2042" t="s">
        <v>729</v>
      </c>
      <c r="C2042" t="s">
        <v>730</v>
      </c>
      <c r="D2042" s="164">
        <v>103500</v>
      </c>
      <c r="E2042" s="164">
        <v>84900</v>
      </c>
      <c r="F2042" s="164">
        <v>646</v>
      </c>
    </row>
    <row r="2043" spans="1:6" ht="15.75">
      <c r="A2043" t="str">
        <f t="shared" si="31"/>
        <v>.14.019.0100</v>
      </c>
      <c r="B2043" t="s">
        <v>731</v>
      </c>
      <c r="C2043" t="s">
        <v>732</v>
      </c>
      <c r="D2043" s="164">
        <v>1206600</v>
      </c>
      <c r="E2043" s="164">
        <v>0</v>
      </c>
      <c r="F2043" s="164">
        <v>11621</v>
      </c>
    </row>
    <row r="2044" spans="1:6" ht="15.75">
      <c r="A2044" t="str">
        <f t="shared" si="31"/>
        <v>.14.019.0101</v>
      </c>
      <c r="B2044" t="s">
        <v>733</v>
      </c>
      <c r="C2044" t="s">
        <v>734</v>
      </c>
      <c r="D2044" s="164">
        <v>7300</v>
      </c>
      <c r="E2044" s="164">
        <v>7300</v>
      </c>
      <c r="F2044" s="164">
        <v>44</v>
      </c>
    </row>
    <row r="2045" spans="1:6" ht="15.75">
      <c r="A2045" t="str">
        <f t="shared" si="31"/>
        <v>.14.019.0200</v>
      </c>
      <c r="B2045" t="s">
        <v>735</v>
      </c>
      <c r="C2045" t="s">
        <v>736</v>
      </c>
      <c r="D2045" s="164">
        <v>647100</v>
      </c>
      <c r="E2045" s="164">
        <v>0</v>
      </c>
      <c r="F2045" s="164">
        <v>6471</v>
      </c>
    </row>
    <row r="2046" spans="1:6" ht="15.75">
      <c r="A2046" t="str">
        <f t="shared" si="31"/>
        <v>.14.019.0300</v>
      </c>
      <c r="B2046" t="s">
        <v>737</v>
      </c>
      <c r="C2046" t="s">
        <v>738</v>
      </c>
      <c r="D2046" s="164">
        <v>1245400</v>
      </c>
      <c r="E2046" s="164">
        <v>27500</v>
      </c>
      <c r="F2046" s="164">
        <v>10302</v>
      </c>
    </row>
    <row r="2047" spans="1:6" ht="15.75">
      <c r="A2047" t="str">
        <f t="shared" si="31"/>
        <v>.14.019.0400</v>
      </c>
      <c r="B2047" t="s">
        <v>739</v>
      </c>
      <c r="C2047" t="s">
        <v>740</v>
      </c>
      <c r="D2047" s="164">
        <v>1210400</v>
      </c>
      <c r="E2047" s="164">
        <v>0</v>
      </c>
      <c r="F2047" s="164">
        <v>12104</v>
      </c>
    </row>
    <row r="2048" spans="1:6" ht="15.75">
      <c r="A2048" t="str">
        <f t="shared" si="31"/>
        <v>.14.019.0500</v>
      </c>
      <c r="B2048" t="s">
        <v>741</v>
      </c>
      <c r="C2048" t="s">
        <v>742</v>
      </c>
      <c r="D2048" s="164">
        <v>643200</v>
      </c>
      <c r="E2048" s="164">
        <v>0</v>
      </c>
      <c r="F2048" s="164">
        <v>6432</v>
      </c>
    </row>
    <row r="2049" spans="1:6" ht="15.75">
      <c r="A2049" t="str">
        <f t="shared" si="31"/>
        <v>.14.020.0100</v>
      </c>
      <c r="B2049" t="s">
        <v>743</v>
      </c>
      <c r="C2049" t="s">
        <v>744</v>
      </c>
      <c r="D2049" s="164">
        <v>647600</v>
      </c>
      <c r="E2049" s="164">
        <v>0</v>
      </c>
      <c r="F2049" s="164">
        <v>6476</v>
      </c>
    </row>
    <row r="2050" spans="1:6" ht="15.75">
      <c r="A2050" t="str">
        <f t="shared" si="31"/>
        <v>.14.020.0200</v>
      </c>
      <c r="B2050" t="s">
        <v>745</v>
      </c>
      <c r="C2050" t="s">
        <v>3885</v>
      </c>
      <c r="D2050" s="164">
        <v>52300</v>
      </c>
      <c r="E2050" s="164">
        <v>0</v>
      </c>
      <c r="F2050" s="164">
        <v>523</v>
      </c>
    </row>
    <row r="2051" spans="1:6" ht="15.75">
      <c r="A2051" t="str">
        <f t="shared" si="31"/>
        <v>.14.020.0300</v>
      </c>
      <c r="B2051" t="s">
        <v>746</v>
      </c>
      <c r="C2051" t="s">
        <v>747</v>
      </c>
      <c r="D2051" s="164">
        <v>1234200</v>
      </c>
      <c r="E2051" s="164">
        <v>0</v>
      </c>
      <c r="F2051" s="164">
        <v>12342</v>
      </c>
    </row>
    <row r="2052" spans="1:6" ht="15.75">
      <c r="A2052" t="str">
        <f aca="true" t="shared" si="32" ref="A2052:A2115">CONCATENATE(".",B2052)</f>
        <v>.14.020.0301</v>
      </c>
      <c r="B2052" t="s">
        <v>748</v>
      </c>
      <c r="C2052" t="s">
        <v>749</v>
      </c>
      <c r="D2052" s="164">
        <v>59100</v>
      </c>
      <c r="E2052" s="164">
        <v>59100</v>
      </c>
      <c r="F2052" s="164">
        <v>355</v>
      </c>
    </row>
    <row r="2053" spans="1:6" ht="15.75">
      <c r="A2053" t="str">
        <f t="shared" si="32"/>
        <v>.14.020.0500</v>
      </c>
      <c r="B2053" t="s">
        <v>750</v>
      </c>
      <c r="C2053" t="s">
        <v>3885</v>
      </c>
      <c r="D2053" s="164">
        <v>1153800</v>
      </c>
      <c r="E2053" s="164">
        <v>0</v>
      </c>
      <c r="F2053" s="164">
        <v>11538</v>
      </c>
    </row>
    <row r="2054" spans="1:6" ht="15.75">
      <c r="A2054" t="str">
        <f t="shared" si="32"/>
        <v>.14.020.0600</v>
      </c>
      <c r="B2054" t="s">
        <v>751</v>
      </c>
      <c r="C2054" t="s">
        <v>752</v>
      </c>
      <c r="D2054" s="164">
        <v>1244700</v>
      </c>
      <c r="E2054" s="164">
        <v>0</v>
      </c>
      <c r="F2054" s="164">
        <v>6224</v>
      </c>
    </row>
    <row r="2055" spans="1:6" ht="15.75">
      <c r="A2055" t="str">
        <f t="shared" si="32"/>
        <v>.14.020.0601</v>
      </c>
      <c r="B2055" t="s">
        <v>753</v>
      </c>
      <c r="C2055" t="s">
        <v>754</v>
      </c>
      <c r="D2055" s="164">
        <v>89300</v>
      </c>
      <c r="E2055" s="164">
        <v>89300</v>
      </c>
      <c r="F2055" s="164">
        <v>602</v>
      </c>
    </row>
    <row r="2056" spans="1:6" ht="15.75">
      <c r="A2056" t="str">
        <f t="shared" si="32"/>
        <v>.14.020.0602</v>
      </c>
      <c r="B2056" t="s">
        <v>755</v>
      </c>
      <c r="C2056" t="s">
        <v>754</v>
      </c>
      <c r="D2056" s="164">
        <v>1600</v>
      </c>
      <c r="E2056" s="164">
        <v>1600</v>
      </c>
      <c r="F2056" s="164">
        <v>16</v>
      </c>
    </row>
    <row r="2057" spans="1:6" ht="15.75">
      <c r="A2057" t="str">
        <f t="shared" si="32"/>
        <v>.14.020.0700</v>
      </c>
      <c r="B2057" t="s">
        <v>756</v>
      </c>
      <c r="C2057" t="s">
        <v>757</v>
      </c>
      <c r="D2057" s="164">
        <v>639600</v>
      </c>
      <c r="E2057" s="164">
        <v>0</v>
      </c>
      <c r="F2057" s="164">
        <v>6396</v>
      </c>
    </row>
    <row r="2058" spans="1:6" ht="15.75">
      <c r="A2058" t="str">
        <f t="shared" si="32"/>
        <v>.14.020.0701</v>
      </c>
      <c r="B2058" t="s">
        <v>758</v>
      </c>
      <c r="C2058" t="s">
        <v>759</v>
      </c>
      <c r="D2058" s="164">
        <v>62000</v>
      </c>
      <c r="E2058" s="164">
        <v>62000</v>
      </c>
      <c r="F2058" s="164">
        <v>372</v>
      </c>
    </row>
    <row r="2059" spans="1:6" ht="15.75">
      <c r="A2059" t="str">
        <f t="shared" si="32"/>
        <v>.14.030.0100</v>
      </c>
      <c r="B2059" t="s">
        <v>760</v>
      </c>
      <c r="C2059" t="s">
        <v>761</v>
      </c>
      <c r="D2059" s="164">
        <v>677900</v>
      </c>
      <c r="E2059" s="164">
        <v>0</v>
      </c>
      <c r="F2059" s="164">
        <v>6779</v>
      </c>
    </row>
    <row r="2060" spans="1:6" ht="15.75">
      <c r="A2060" t="str">
        <f t="shared" si="32"/>
        <v>.14.030.0200</v>
      </c>
      <c r="B2060" t="s">
        <v>762</v>
      </c>
      <c r="C2060" t="s">
        <v>763</v>
      </c>
      <c r="D2060" s="164">
        <v>568000</v>
      </c>
      <c r="E2060" s="164">
        <v>0</v>
      </c>
      <c r="F2060" s="164">
        <v>5680</v>
      </c>
    </row>
    <row r="2061" spans="1:6" ht="15.75">
      <c r="A2061" t="str">
        <f t="shared" si="32"/>
        <v>.14.030.0300</v>
      </c>
      <c r="B2061" t="s">
        <v>764</v>
      </c>
      <c r="C2061" t="s">
        <v>765</v>
      </c>
      <c r="D2061" s="164">
        <v>92700</v>
      </c>
      <c r="E2061" s="164">
        <v>92700</v>
      </c>
      <c r="F2061" s="164">
        <v>638</v>
      </c>
    </row>
    <row r="2062" spans="1:6" ht="15.75">
      <c r="A2062" t="str">
        <f t="shared" si="32"/>
        <v>.14.030.0301</v>
      </c>
      <c r="B2062" t="s">
        <v>766</v>
      </c>
      <c r="C2062" t="s">
        <v>767</v>
      </c>
      <c r="D2062" s="164">
        <v>2200</v>
      </c>
      <c r="E2062" s="164">
        <v>2200</v>
      </c>
      <c r="F2062" s="164">
        <v>13</v>
      </c>
    </row>
    <row r="2063" spans="1:6" ht="15.75">
      <c r="A2063" t="str">
        <f t="shared" si="32"/>
        <v>.14.030.0400</v>
      </c>
      <c r="B2063" t="s">
        <v>768</v>
      </c>
      <c r="C2063" t="s">
        <v>769</v>
      </c>
      <c r="D2063" s="164">
        <v>284500</v>
      </c>
      <c r="E2063" s="164">
        <v>0</v>
      </c>
      <c r="F2063" s="164">
        <v>2845</v>
      </c>
    </row>
    <row r="2064" spans="1:6" ht="15.75">
      <c r="A2064" t="str">
        <f t="shared" si="32"/>
        <v>.14.030.0500</v>
      </c>
      <c r="B2064" t="s">
        <v>770</v>
      </c>
      <c r="C2064" t="s">
        <v>771</v>
      </c>
      <c r="D2064" s="164">
        <v>681600</v>
      </c>
      <c r="E2064" s="164">
        <v>0</v>
      </c>
      <c r="F2064" s="164">
        <v>5112</v>
      </c>
    </row>
    <row r="2065" spans="1:6" ht="15.75">
      <c r="A2065" t="str">
        <f t="shared" si="32"/>
        <v>.14.030.0501</v>
      </c>
      <c r="B2065" t="s">
        <v>772</v>
      </c>
      <c r="C2065" t="s">
        <v>771</v>
      </c>
      <c r="D2065" s="164">
        <v>652100</v>
      </c>
      <c r="E2065" s="164">
        <v>0</v>
      </c>
      <c r="F2065" s="164">
        <v>4891</v>
      </c>
    </row>
    <row r="2066" spans="1:6" ht="15.75">
      <c r="A2066" t="str">
        <f t="shared" si="32"/>
        <v>.14.030.0600</v>
      </c>
      <c r="B2066" t="s">
        <v>773</v>
      </c>
      <c r="C2066" t="s">
        <v>774</v>
      </c>
      <c r="D2066" s="164">
        <v>591200</v>
      </c>
      <c r="E2066" s="164">
        <v>0</v>
      </c>
      <c r="F2066" s="164">
        <v>5912</v>
      </c>
    </row>
    <row r="2067" spans="1:6" ht="15.75">
      <c r="A2067" t="str">
        <f t="shared" si="32"/>
        <v>.14.030.0700</v>
      </c>
      <c r="B2067" t="s">
        <v>775</v>
      </c>
      <c r="C2067" t="s">
        <v>769</v>
      </c>
      <c r="D2067" s="164">
        <v>608200</v>
      </c>
      <c r="E2067" s="164">
        <v>0</v>
      </c>
      <c r="F2067" s="164">
        <v>6082</v>
      </c>
    </row>
    <row r="2068" spans="1:6" ht="15.75">
      <c r="A2068" t="str">
        <f t="shared" si="32"/>
        <v>.14.030.1200</v>
      </c>
      <c r="B2068" t="s">
        <v>776</v>
      </c>
      <c r="C2068" t="s">
        <v>4172</v>
      </c>
      <c r="D2068" s="164">
        <v>929100</v>
      </c>
      <c r="E2068" s="164">
        <v>0</v>
      </c>
      <c r="F2068" s="164">
        <v>9291</v>
      </c>
    </row>
    <row r="2069" spans="1:6" ht="15.75">
      <c r="A2069" t="str">
        <f t="shared" si="32"/>
        <v>.14.030.1300</v>
      </c>
      <c r="B2069" t="s">
        <v>777</v>
      </c>
      <c r="C2069" t="s">
        <v>767</v>
      </c>
      <c r="D2069" s="164">
        <v>55700</v>
      </c>
      <c r="E2069" s="164">
        <v>55700</v>
      </c>
      <c r="F2069" s="164">
        <v>334</v>
      </c>
    </row>
    <row r="2070" spans="1:6" ht="15.75">
      <c r="A2070" t="str">
        <f t="shared" si="32"/>
        <v>.14.030.1400</v>
      </c>
      <c r="B2070" t="s">
        <v>778</v>
      </c>
      <c r="C2070" t="s">
        <v>670</v>
      </c>
      <c r="D2070" s="164">
        <v>66100</v>
      </c>
      <c r="E2070" s="164">
        <v>66100</v>
      </c>
      <c r="F2070" s="164">
        <v>661</v>
      </c>
    </row>
    <row r="2071" spans="1:6" ht="15.75">
      <c r="A2071" t="str">
        <f t="shared" si="32"/>
        <v>.14.031.0100</v>
      </c>
      <c r="B2071" t="s">
        <v>779</v>
      </c>
      <c r="C2071" t="s">
        <v>780</v>
      </c>
      <c r="D2071" s="164">
        <v>1389800</v>
      </c>
      <c r="E2071" s="164">
        <v>36600</v>
      </c>
      <c r="F2071" s="164">
        <v>13898</v>
      </c>
    </row>
    <row r="2072" spans="1:6" ht="15.75">
      <c r="A2072" t="str">
        <f t="shared" si="32"/>
        <v>.14.031.0300</v>
      </c>
      <c r="B2072" t="s">
        <v>781</v>
      </c>
      <c r="C2072" t="s">
        <v>782</v>
      </c>
      <c r="D2072" s="164">
        <v>1255000</v>
      </c>
      <c r="E2072" s="164">
        <v>0</v>
      </c>
      <c r="F2072" s="164">
        <v>12550</v>
      </c>
    </row>
    <row r="2073" spans="1:6" ht="15.75">
      <c r="A2073" t="str">
        <f t="shared" si="32"/>
        <v>.14.031.0500</v>
      </c>
      <c r="B2073" t="s">
        <v>783</v>
      </c>
      <c r="C2073" t="s">
        <v>784</v>
      </c>
      <c r="D2073" s="164">
        <v>1392700</v>
      </c>
      <c r="E2073" s="164">
        <v>69200</v>
      </c>
      <c r="F2073" s="164">
        <v>7033</v>
      </c>
    </row>
    <row r="2074" spans="1:6" ht="15.75">
      <c r="A2074" t="str">
        <f t="shared" si="32"/>
        <v>.18.004.0200</v>
      </c>
      <c r="B2074" t="s">
        <v>785</v>
      </c>
      <c r="C2074" t="s">
        <v>786</v>
      </c>
      <c r="D2074" s="164">
        <v>35300</v>
      </c>
      <c r="E2074" s="164">
        <v>0</v>
      </c>
      <c r="F2074" s="164">
        <v>353</v>
      </c>
    </row>
    <row r="2075" spans="1:6" ht="15.75">
      <c r="A2075" t="str">
        <f t="shared" si="32"/>
        <v>.18.004.0201</v>
      </c>
      <c r="B2075" t="s">
        <v>787</v>
      </c>
      <c r="C2075" t="s">
        <v>788</v>
      </c>
      <c r="D2075" s="164">
        <v>43600</v>
      </c>
      <c r="E2075" s="164">
        <v>0</v>
      </c>
      <c r="F2075" s="164">
        <v>436</v>
      </c>
    </row>
    <row r="2076" spans="1:6" ht="15.75">
      <c r="A2076" t="str">
        <f t="shared" si="32"/>
        <v>.18.004.0300</v>
      </c>
      <c r="B2076" t="s">
        <v>789</v>
      </c>
      <c r="C2076" t="s">
        <v>786</v>
      </c>
      <c r="D2076" s="164">
        <v>282000</v>
      </c>
      <c r="E2076" s="164">
        <v>0</v>
      </c>
      <c r="F2076" s="164">
        <v>2820</v>
      </c>
    </row>
    <row r="2077" spans="1:6" ht="15.75">
      <c r="A2077" t="str">
        <f t="shared" si="32"/>
        <v>.18.004.0301</v>
      </c>
      <c r="B2077" t="s">
        <v>790</v>
      </c>
      <c r="C2077" t="s">
        <v>788</v>
      </c>
      <c r="D2077" s="164">
        <v>122500</v>
      </c>
      <c r="E2077" s="164">
        <v>0</v>
      </c>
      <c r="F2077" s="164">
        <v>1225</v>
      </c>
    </row>
    <row r="2078" spans="1:6" ht="15.75">
      <c r="A2078" t="str">
        <f t="shared" si="32"/>
        <v>.18.004.0302</v>
      </c>
      <c r="B2078" t="s">
        <v>791</v>
      </c>
      <c r="C2078" t="s">
        <v>788</v>
      </c>
      <c r="D2078" s="164">
        <v>9300</v>
      </c>
      <c r="E2078" s="164">
        <v>0</v>
      </c>
      <c r="F2078" s="164">
        <v>93</v>
      </c>
    </row>
    <row r="2079" spans="1:6" ht="15.75">
      <c r="A2079" t="str">
        <f t="shared" si="32"/>
        <v>.18.004.0303</v>
      </c>
      <c r="B2079" t="s">
        <v>792</v>
      </c>
      <c r="C2079" t="s">
        <v>788</v>
      </c>
      <c r="D2079" s="164">
        <v>3000</v>
      </c>
      <c r="E2079" s="164">
        <v>0</v>
      </c>
      <c r="F2079" s="164">
        <v>30</v>
      </c>
    </row>
    <row r="2080" spans="1:6" ht="15.75">
      <c r="A2080" t="str">
        <f t="shared" si="32"/>
        <v>.18.004.0304</v>
      </c>
      <c r="B2080" t="s">
        <v>793</v>
      </c>
      <c r="C2080" t="s">
        <v>794</v>
      </c>
      <c r="D2080" s="164">
        <v>245100</v>
      </c>
      <c r="E2080" s="164">
        <v>245100</v>
      </c>
      <c r="F2080" s="164">
        <v>2302</v>
      </c>
    </row>
    <row r="2081" spans="1:6" ht="15.75">
      <c r="A2081" t="str">
        <f t="shared" si="32"/>
        <v>.18.004.0400</v>
      </c>
      <c r="B2081" t="s">
        <v>795</v>
      </c>
      <c r="C2081" t="s">
        <v>796</v>
      </c>
      <c r="D2081" s="164">
        <v>80300</v>
      </c>
      <c r="E2081" s="164">
        <v>0</v>
      </c>
      <c r="F2081" s="164">
        <v>803</v>
      </c>
    </row>
    <row r="2082" spans="1:6" ht="15.75">
      <c r="A2082" t="str">
        <f t="shared" si="32"/>
        <v>.18.004.0500</v>
      </c>
      <c r="B2082" t="s">
        <v>797</v>
      </c>
      <c r="C2082" t="s">
        <v>788</v>
      </c>
      <c r="D2082" s="164">
        <v>90500</v>
      </c>
      <c r="E2082" s="164">
        <v>0</v>
      </c>
      <c r="F2082" s="164">
        <v>905</v>
      </c>
    </row>
    <row r="2083" spans="1:6" ht="15.75">
      <c r="A2083" t="str">
        <f t="shared" si="32"/>
        <v>.18.004.0600</v>
      </c>
      <c r="B2083" t="s">
        <v>798</v>
      </c>
      <c r="C2083" t="s">
        <v>799</v>
      </c>
      <c r="D2083" s="164">
        <v>180000</v>
      </c>
      <c r="E2083" s="164">
        <v>167100</v>
      </c>
      <c r="F2083" s="164">
        <v>1578</v>
      </c>
    </row>
    <row r="2084" spans="1:6" ht="15.75">
      <c r="A2084" t="str">
        <f t="shared" si="32"/>
        <v>.18.004.0700</v>
      </c>
      <c r="B2084" t="s">
        <v>800</v>
      </c>
      <c r="C2084" t="s">
        <v>786</v>
      </c>
      <c r="D2084" s="164">
        <v>1075700</v>
      </c>
      <c r="E2084" s="164">
        <v>0</v>
      </c>
      <c r="F2084" s="164">
        <v>10757</v>
      </c>
    </row>
    <row r="2085" spans="1:6" ht="15.75">
      <c r="A2085" t="str">
        <f t="shared" si="32"/>
        <v>.18.004.0800</v>
      </c>
      <c r="B2085" t="s">
        <v>801</v>
      </c>
      <c r="C2085" t="s">
        <v>802</v>
      </c>
      <c r="D2085" s="164">
        <v>59100</v>
      </c>
      <c r="E2085" s="164">
        <v>59100</v>
      </c>
      <c r="F2085" s="164">
        <v>591</v>
      </c>
    </row>
    <row r="2086" spans="1:6" ht="15.75">
      <c r="A2086" t="str">
        <f t="shared" si="32"/>
        <v>.18.004.0900</v>
      </c>
      <c r="B2086" t="s">
        <v>803</v>
      </c>
      <c r="C2086" t="s">
        <v>804</v>
      </c>
      <c r="D2086" s="164">
        <v>162800</v>
      </c>
      <c r="E2086" s="164">
        <v>149200</v>
      </c>
      <c r="F2086" s="164">
        <v>1322</v>
      </c>
    </row>
    <row r="2087" spans="1:6" ht="15.75">
      <c r="A2087" t="str">
        <f t="shared" si="32"/>
        <v>.18.004.1000</v>
      </c>
      <c r="B2087" t="s">
        <v>805</v>
      </c>
      <c r="C2087" t="s">
        <v>786</v>
      </c>
      <c r="D2087" s="164">
        <v>608300</v>
      </c>
      <c r="E2087" s="164">
        <v>0</v>
      </c>
      <c r="F2087" s="164">
        <v>3042</v>
      </c>
    </row>
    <row r="2088" spans="1:6" ht="15.75">
      <c r="A2088" t="str">
        <f t="shared" si="32"/>
        <v>.18.004.1001</v>
      </c>
      <c r="B2088" t="s">
        <v>806</v>
      </c>
      <c r="C2088" t="s">
        <v>788</v>
      </c>
      <c r="D2088" s="164">
        <v>2800</v>
      </c>
      <c r="E2088" s="164">
        <v>0</v>
      </c>
      <c r="F2088" s="164">
        <v>14</v>
      </c>
    </row>
    <row r="2089" spans="1:6" ht="15.75">
      <c r="A2089" t="str">
        <f t="shared" si="32"/>
        <v>.18.004.1200</v>
      </c>
      <c r="B2089" t="s">
        <v>807</v>
      </c>
      <c r="C2089" t="s">
        <v>808</v>
      </c>
      <c r="D2089" s="164">
        <v>76700</v>
      </c>
      <c r="E2089" s="164">
        <v>76700</v>
      </c>
      <c r="F2089" s="164">
        <v>464</v>
      </c>
    </row>
    <row r="2090" spans="1:6" ht="15.75">
      <c r="A2090" t="str">
        <f t="shared" si="32"/>
        <v>.18.004.1300</v>
      </c>
      <c r="B2090" t="s">
        <v>809</v>
      </c>
      <c r="C2090" t="s">
        <v>810</v>
      </c>
      <c r="D2090" s="164">
        <v>4000</v>
      </c>
      <c r="E2090" s="164">
        <v>0</v>
      </c>
      <c r="F2090" s="164">
        <v>0</v>
      </c>
    </row>
    <row r="2091" spans="1:6" ht="15.75">
      <c r="A2091" t="str">
        <f t="shared" si="32"/>
        <v>.18.005.0100</v>
      </c>
      <c r="B2091" t="s">
        <v>811</v>
      </c>
      <c r="C2091" t="s">
        <v>812</v>
      </c>
      <c r="D2091" s="164">
        <v>701400</v>
      </c>
      <c r="E2091" s="164">
        <v>86600</v>
      </c>
      <c r="F2091" s="164">
        <v>3646</v>
      </c>
    </row>
    <row r="2092" spans="1:6" ht="15.75">
      <c r="A2092" t="str">
        <f t="shared" si="32"/>
        <v>.18.005.0200</v>
      </c>
      <c r="B2092" t="s">
        <v>813</v>
      </c>
      <c r="C2092" t="s">
        <v>786</v>
      </c>
      <c r="D2092" s="164">
        <v>37900</v>
      </c>
      <c r="E2092" s="164">
        <v>0</v>
      </c>
      <c r="F2092" s="164">
        <v>379</v>
      </c>
    </row>
    <row r="2093" spans="1:6" ht="15.75">
      <c r="A2093" t="str">
        <f t="shared" si="32"/>
        <v>.18.005.0300</v>
      </c>
      <c r="B2093" t="s">
        <v>814</v>
      </c>
      <c r="C2093" t="s">
        <v>815</v>
      </c>
      <c r="D2093" s="164">
        <v>835500</v>
      </c>
      <c r="E2093" s="164">
        <v>74000</v>
      </c>
      <c r="F2093" s="164">
        <v>8355</v>
      </c>
    </row>
    <row r="2094" spans="1:6" ht="15.75">
      <c r="A2094" t="str">
        <f t="shared" si="32"/>
        <v>.18.005.0301</v>
      </c>
      <c r="B2094" t="s">
        <v>816</v>
      </c>
      <c r="C2094" t="s">
        <v>812</v>
      </c>
      <c r="D2094" s="164">
        <v>220200</v>
      </c>
      <c r="E2094" s="164">
        <v>0</v>
      </c>
      <c r="F2094" s="164">
        <v>2202</v>
      </c>
    </row>
    <row r="2095" spans="1:6" ht="15.75">
      <c r="A2095" t="str">
        <f t="shared" si="32"/>
        <v>.18.005.0400</v>
      </c>
      <c r="B2095" t="s">
        <v>817</v>
      </c>
      <c r="C2095" t="s">
        <v>818</v>
      </c>
      <c r="D2095" s="164">
        <v>799700</v>
      </c>
      <c r="E2095" s="164">
        <v>54500</v>
      </c>
      <c r="F2095" s="164">
        <v>4053</v>
      </c>
    </row>
    <row r="2096" spans="1:6" ht="15.75">
      <c r="A2096" t="str">
        <f t="shared" si="32"/>
        <v>.18.005.0500</v>
      </c>
      <c r="B2096" t="s">
        <v>819</v>
      </c>
      <c r="C2096" t="s">
        <v>820</v>
      </c>
      <c r="D2096" s="164">
        <v>224900</v>
      </c>
      <c r="E2096" s="164">
        <v>0</v>
      </c>
      <c r="F2096" s="164">
        <v>2249</v>
      </c>
    </row>
    <row r="2097" spans="1:6" ht="15.75">
      <c r="A2097" t="str">
        <f t="shared" si="32"/>
        <v>.18.005.0501</v>
      </c>
      <c r="B2097" t="s">
        <v>821</v>
      </c>
      <c r="C2097" t="s">
        <v>815</v>
      </c>
      <c r="D2097" s="164">
        <v>256700</v>
      </c>
      <c r="E2097" s="164">
        <v>0</v>
      </c>
      <c r="F2097" s="164">
        <v>2567</v>
      </c>
    </row>
    <row r="2098" spans="1:6" ht="15.75">
      <c r="A2098" t="str">
        <f t="shared" si="32"/>
        <v>.18.005.0600</v>
      </c>
      <c r="B2098" t="s">
        <v>822</v>
      </c>
      <c r="C2098" t="s">
        <v>788</v>
      </c>
      <c r="D2098" s="164">
        <v>342800</v>
      </c>
      <c r="E2098" s="164">
        <v>0</v>
      </c>
      <c r="F2098" s="164">
        <v>3428</v>
      </c>
    </row>
    <row r="2099" spans="1:6" ht="15.75">
      <c r="A2099" t="str">
        <f t="shared" si="32"/>
        <v>.18.005.0601</v>
      </c>
      <c r="B2099" t="s">
        <v>823</v>
      </c>
      <c r="C2099" t="s">
        <v>794</v>
      </c>
      <c r="D2099" s="164">
        <v>2300</v>
      </c>
      <c r="E2099" s="164">
        <v>0</v>
      </c>
      <c r="F2099" s="164">
        <v>23</v>
      </c>
    </row>
    <row r="2100" spans="1:6" ht="15.75">
      <c r="A2100" t="str">
        <f t="shared" si="32"/>
        <v>.18.005.0700</v>
      </c>
      <c r="B2100" t="s">
        <v>824</v>
      </c>
      <c r="C2100" t="s">
        <v>799</v>
      </c>
      <c r="D2100" s="164">
        <v>6100</v>
      </c>
      <c r="E2100" s="164">
        <v>0</v>
      </c>
      <c r="F2100" s="164">
        <v>61</v>
      </c>
    </row>
    <row r="2101" spans="1:6" ht="15.75">
      <c r="A2101" t="str">
        <f t="shared" si="32"/>
        <v>.18.005.0800</v>
      </c>
      <c r="B2101" t="s">
        <v>825</v>
      </c>
      <c r="C2101" t="s">
        <v>815</v>
      </c>
      <c r="D2101" s="164">
        <v>143100</v>
      </c>
      <c r="E2101" s="164">
        <v>0</v>
      </c>
      <c r="F2101" s="164">
        <v>1431</v>
      </c>
    </row>
    <row r="2102" spans="1:6" ht="15.75">
      <c r="A2102" t="str">
        <f t="shared" si="32"/>
        <v>.18.005.0801</v>
      </c>
      <c r="B2102" t="s">
        <v>826</v>
      </c>
      <c r="C2102" t="s">
        <v>794</v>
      </c>
      <c r="D2102" s="164">
        <v>3000</v>
      </c>
      <c r="E2102" s="164">
        <v>2600</v>
      </c>
      <c r="F2102" s="164">
        <v>30</v>
      </c>
    </row>
    <row r="2103" spans="1:6" ht="15.75">
      <c r="A2103" t="str">
        <f t="shared" si="32"/>
        <v>.18.005.0900</v>
      </c>
      <c r="B2103" t="s">
        <v>827</v>
      </c>
      <c r="C2103" t="s">
        <v>815</v>
      </c>
      <c r="D2103" s="164">
        <v>854700</v>
      </c>
      <c r="E2103" s="164">
        <v>0</v>
      </c>
      <c r="F2103" s="164">
        <v>8547</v>
      </c>
    </row>
    <row r="2104" spans="1:6" ht="15.75">
      <c r="A2104" t="str">
        <f t="shared" si="32"/>
        <v>.18.006.0100</v>
      </c>
      <c r="B2104" t="s">
        <v>828</v>
      </c>
      <c r="C2104" t="s">
        <v>815</v>
      </c>
      <c r="D2104" s="164">
        <v>838300</v>
      </c>
      <c r="E2104" s="164">
        <v>0</v>
      </c>
      <c r="F2104" s="164">
        <v>8383</v>
      </c>
    </row>
    <row r="2105" spans="1:6" ht="15.75">
      <c r="A2105" t="str">
        <f t="shared" si="32"/>
        <v>.18.006.0101</v>
      </c>
      <c r="B2105" t="s">
        <v>829</v>
      </c>
      <c r="C2105" t="s">
        <v>815</v>
      </c>
      <c r="D2105" s="164">
        <v>1054500</v>
      </c>
      <c r="E2105" s="164">
        <v>0</v>
      </c>
      <c r="F2105" s="164">
        <v>10545</v>
      </c>
    </row>
    <row r="2106" spans="1:6" ht="15.75">
      <c r="A2106" t="str">
        <f t="shared" si="32"/>
        <v>.18.006.0200</v>
      </c>
      <c r="B2106" t="s">
        <v>830</v>
      </c>
      <c r="C2106" t="s">
        <v>815</v>
      </c>
      <c r="D2106" s="164">
        <v>392900</v>
      </c>
      <c r="E2106" s="164">
        <v>0</v>
      </c>
      <c r="F2106" s="164">
        <v>3929</v>
      </c>
    </row>
    <row r="2107" spans="1:6" ht="15.75">
      <c r="A2107" t="str">
        <f t="shared" si="32"/>
        <v>.18.006.0300</v>
      </c>
      <c r="B2107" t="s">
        <v>831</v>
      </c>
      <c r="C2107" t="s">
        <v>832</v>
      </c>
      <c r="D2107" s="164">
        <v>243900</v>
      </c>
      <c r="E2107" s="164">
        <v>0</v>
      </c>
      <c r="F2107" s="164">
        <v>2439</v>
      </c>
    </row>
    <row r="2108" spans="1:6" ht="15.75">
      <c r="A2108" t="str">
        <f t="shared" si="32"/>
        <v>.18.006.0301</v>
      </c>
      <c r="B2108" t="s">
        <v>833</v>
      </c>
      <c r="C2108" t="s">
        <v>834</v>
      </c>
      <c r="D2108" s="164">
        <v>102000</v>
      </c>
      <c r="E2108" s="164">
        <v>102000</v>
      </c>
      <c r="F2108" s="164">
        <v>739</v>
      </c>
    </row>
    <row r="2109" spans="1:6" ht="15.75">
      <c r="A2109" t="str">
        <f t="shared" si="32"/>
        <v>.18.006.0302</v>
      </c>
      <c r="B2109" t="s">
        <v>835</v>
      </c>
      <c r="C2109" t="s">
        <v>3244</v>
      </c>
      <c r="D2109" s="164">
        <v>154800</v>
      </c>
      <c r="E2109" s="164">
        <v>0</v>
      </c>
      <c r="F2109" s="164">
        <v>1548</v>
      </c>
    </row>
    <row r="2110" spans="1:6" ht="15.75">
      <c r="A2110" t="str">
        <f t="shared" si="32"/>
        <v>.18.006.0400</v>
      </c>
      <c r="B2110" t="s">
        <v>836</v>
      </c>
      <c r="C2110" t="s">
        <v>837</v>
      </c>
      <c r="D2110" s="164">
        <v>925800</v>
      </c>
      <c r="E2110" s="164">
        <v>41600</v>
      </c>
      <c r="F2110" s="164">
        <v>4671</v>
      </c>
    </row>
    <row r="2111" spans="1:6" ht="15.75">
      <c r="A2111" t="str">
        <f t="shared" si="32"/>
        <v>.18.006.0500</v>
      </c>
      <c r="B2111" t="s">
        <v>838</v>
      </c>
      <c r="C2111" t="s">
        <v>839</v>
      </c>
      <c r="D2111" s="164">
        <v>923800</v>
      </c>
      <c r="E2111" s="164">
        <v>0</v>
      </c>
      <c r="F2111" s="164">
        <v>4619</v>
      </c>
    </row>
    <row r="2112" spans="1:6" ht="15.75">
      <c r="A2112" t="str">
        <f t="shared" si="32"/>
        <v>.18.006.0600</v>
      </c>
      <c r="B2112" t="s">
        <v>840</v>
      </c>
      <c r="C2112" t="s">
        <v>841</v>
      </c>
      <c r="D2112" s="164">
        <v>255700</v>
      </c>
      <c r="E2112" s="164">
        <v>255700</v>
      </c>
      <c r="F2112" s="164">
        <v>2415</v>
      </c>
    </row>
    <row r="2113" spans="1:6" ht="15.75">
      <c r="A2113" t="str">
        <f t="shared" si="32"/>
        <v>.18.006.0700</v>
      </c>
      <c r="B2113" t="s">
        <v>842</v>
      </c>
      <c r="C2113" t="s">
        <v>843</v>
      </c>
      <c r="D2113" s="164">
        <v>252800</v>
      </c>
      <c r="E2113" s="164">
        <v>252800</v>
      </c>
      <c r="F2113" s="164">
        <v>2383</v>
      </c>
    </row>
    <row r="2114" spans="1:6" ht="15.75">
      <c r="A2114" t="str">
        <f t="shared" si="32"/>
        <v>.18.006.0800</v>
      </c>
      <c r="B2114" t="s">
        <v>844</v>
      </c>
      <c r="C2114" t="s">
        <v>845</v>
      </c>
      <c r="D2114" s="164">
        <v>191800</v>
      </c>
      <c r="E2114" s="164">
        <v>63200</v>
      </c>
      <c r="F2114" s="164">
        <v>1022</v>
      </c>
    </row>
    <row r="2115" spans="1:6" ht="15.75">
      <c r="A2115" t="str">
        <f t="shared" si="32"/>
        <v>.18.006.0900</v>
      </c>
      <c r="B2115" t="s">
        <v>846</v>
      </c>
      <c r="C2115" t="s">
        <v>847</v>
      </c>
      <c r="D2115" s="164">
        <v>1800</v>
      </c>
      <c r="E2115" s="164">
        <v>0</v>
      </c>
      <c r="F2115" s="164">
        <v>0</v>
      </c>
    </row>
    <row r="2116" spans="1:6" ht="15.75">
      <c r="A2116" t="str">
        <f aca="true" t="shared" si="33" ref="A2116:A2179">CONCATENATE(".",B2116)</f>
        <v>.18.007.0100</v>
      </c>
      <c r="B2116" t="s">
        <v>848</v>
      </c>
      <c r="C2116" t="s">
        <v>849</v>
      </c>
      <c r="D2116" s="164">
        <v>766100</v>
      </c>
      <c r="E2116" s="164">
        <v>0</v>
      </c>
      <c r="F2116" s="164">
        <v>3831</v>
      </c>
    </row>
    <row r="2117" spans="1:6" ht="15.75">
      <c r="A2117" t="str">
        <f t="shared" si="33"/>
        <v>.18.007.0200</v>
      </c>
      <c r="B2117" t="s">
        <v>850</v>
      </c>
      <c r="C2117" t="s">
        <v>851</v>
      </c>
      <c r="D2117" s="164">
        <v>729500</v>
      </c>
      <c r="E2117" s="164">
        <v>0</v>
      </c>
      <c r="F2117" s="164">
        <v>7295</v>
      </c>
    </row>
    <row r="2118" spans="1:6" ht="15.75">
      <c r="A2118" t="str">
        <f t="shared" si="33"/>
        <v>.18.007.0300</v>
      </c>
      <c r="B2118" t="s">
        <v>852</v>
      </c>
      <c r="C2118" t="s">
        <v>853</v>
      </c>
      <c r="D2118" s="164">
        <v>841300</v>
      </c>
      <c r="E2118" s="164">
        <v>0</v>
      </c>
      <c r="F2118" s="164">
        <v>6310</v>
      </c>
    </row>
    <row r="2119" spans="1:6" ht="15.75">
      <c r="A2119" t="str">
        <f t="shared" si="33"/>
        <v>.18.007.0400</v>
      </c>
      <c r="B2119" t="s">
        <v>854</v>
      </c>
      <c r="C2119" t="s">
        <v>855</v>
      </c>
      <c r="D2119" s="164">
        <v>110200</v>
      </c>
      <c r="E2119" s="164">
        <v>110200</v>
      </c>
      <c r="F2119" s="164">
        <v>829</v>
      </c>
    </row>
    <row r="2120" spans="1:6" ht="15.75">
      <c r="A2120" t="str">
        <f t="shared" si="33"/>
        <v>.18.007.0500</v>
      </c>
      <c r="B2120" t="s">
        <v>856</v>
      </c>
      <c r="C2120" t="s">
        <v>857</v>
      </c>
      <c r="D2120" s="164">
        <v>38400</v>
      </c>
      <c r="E2120" s="164">
        <v>38400</v>
      </c>
      <c r="F2120" s="164">
        <v>384</v>
      </c>
    </row>
    <row r="2121" spans="1:6" ht="15.75">
      <c r="A2121" t="str">
        <f t="shared" si="33"/>
        <v>.18.007.0600</v>
      </c>
      <c r="B2121" t="s">
        <v>858</v>
      </c>
      <c r="C2121" t="s">
        <v>859</v>
      </c>
      <c r="D2121" s="164">
        <v>276100</v>
      </c>
      <c r="E2121" s="164">
        <v>0</v>
      </c>
      <c r="F2121" s="164">
        <v>2761</v>
      </c>
    </row>
    <row r="2122" spans="1:6" ht="15.75">
      <c r="A2122" t="str">
        <f t="shared" si="33"/>
        <v>.18.007.0700</v>
      </c>
      <c r="B2122" t="s">
        <v>860</v>
      </c>
      <c r="C2122" t="s">
        <v>861</v>
      </c>
      <c r="D2122" s="164">
        <v>700</v>
      </c>
      <c r="E2122" s="164">
        <v>700</v>
      </c>
      <c r="F2122" s="164">
        <v>9</v>
      </c>
    </row>
    <row r="2123" spans="1:6" ht="15.75">
      <c r="A2123" t="str">
        <f t="shared" si="33"/>
        <v>.18.007.0900</v>
      </c>
      <c r="B2123" t="s">
        <v>862</v>
      </c>
      <c r="C2123" t="s">
        <v>861</v>
      </c>
      <c r="D2123" s="164">
        <v>46900</v>
      </c>
      <c r="E2123" s="164">
        <v>46900</v>
      </c>
      <c r="F2123" s="164">
        <v>469</v>
      </c>
    </row>
    <row r="2124" spans="1:6" ht="15.75">
      <c r="A2124" t="str">
        <f t="shared" si="33"/>
        <v>.18.007.1000</v>
      </c>
      <c r="B2124" t="s">
        <v>863</v>
      </c>
      <c r="C2124" t="s">
        <v>864</v>
      </c>
      <c r="D2124" s="164">
        <v>786200</v>
      </c>
      <c r="E2124" s="164">
        <v>0</v>
      </c>
      <c r="F2124" s="164">
        <v>7289</v>
      </c>
    </row>
    <row r="2125" spans="1:6" ht="15.75">
      <c r="A2125" t="str">
        <f t="shared" si="33"/>
        <v>.18.007.1200</v>
      </c>
      <c r="B2125" t="s">
        <v>865</v>
      </c>
      <c r="C2125" t="s">
        <v>866</v>
      </c>
      <c r="D2125" s="164">
        <v>8200</v>
      </c>
      <c r="E2125" s="164">
        <v>8200</v>
      </c>
      <c r="F2125" s="164">
        <v>82</v>
      </c>
    </row>
    <row r="2126" spans="1:6" ht="15.75">
      <c r="A2126" t="str">
        <f t="shared" si="33"/>
        <v>.18.007.1300</v>
      </c>
      <c r="B2126" t="s">
        <v>867</v>
      </c>
      <c r="C2126" t="s">
        <v>868</v>
      </c>
      <c r="D2126" s="164">
        <v>25200</v>
      </c>
      <c r="E2126" s="164">
        <v>25200</v>
      </c>
      <c r="F2126" s="164">
        <v>151</v>
      </c>
    </row>
    <row r="2127" spans="1:6" ht="15.75">
      <c r="A2127" t="str">
        <f t="shared" si="33"/>
        <v>.18.007.1400</v>
      </c>
      <c r="B2127" t="s">
        <v>869</v>
      </c>
      <c r="C2127" t="s">
        <v>861</v>
      </c>
      <c r="D2127" s="164">
        <v>1400</v>
      </c>
      <c r="E2127" s="164">
        <v>1400</v>
      </c>
      <c r="F2127" s="164">
        <v>18</v>
      </c>
    </row>
    <row r="2128" spans="1:6" ht="15.75">
      <c r="A2128" t="str">
        <f t="shared" si="33"/>
        <v>.18.007.1500</v>
      </c>
      <c r="B2128" t="s">
        <v>870</v>
      </c>
      <c r="C2128" t="s">
        <v>657</v>
      </c>
      <c r="D2128" s="164">
        <v>2400</v>
      </c>
      <c r="E2128" s="164">
        <v>2400</v>
      </c>
      <c r="F2128" s="164">
        <v>36</v>
      </c>
    </row>
    <row r="2129" spans="1:6" ht="15.75">
      <c r="A2129" t="str">
        <f t="shared" si="33"/>
        <v>.18.007.1700</v>
      </c>
      <c r="B2129" t="s">
        <v>871</v>
      </c>
      <c r="C2129" t="s">
        <v>872</v>
      </c>
      <c r="D2129" s="164">
        <v>100</v>
      </c>
      <c r="E2129" s="164">
        <v>0</v>
      </c>
      <c r="F2129" s="164">
        <v>0</v>
      </c>
    </row>
    <row r="2130" spans="1:6" ht="15.75">
      <c r="A2130" t="str">
        <f t="shared" si="33"/>
        <v>.18.007.1800</v>
      </c>
      <c r="B2130" t="s">
        <v>873</v>
      </c>
      <c r="C2130" t="s">
        <v>874</v>
      </c>
      <c r="D2130" s="164">
        <v>401400</v>
      </c>
      <c r="E2130" s="164">
        <v>0</v>
      </c>
      <c r="F2130" s="164">
        <v>3011</v>
      </c>
    </row>
    <row r="2131" spans="1:6" ht="15.75">
      <c r="A2131" t="str">
        <f t="shared" si="33"/>
        <v>.18.007.1900</v>
      </c>
      <c r="B2131" t="s">
        <v>875</v>
      </c>
      <c r="C2131" t="s">
        <v>3217</v>
      </c>
      <c r="D2131" s="164">
        <v>682400</v>
      </c>
      <c r="E2131" s="164">
        <v>0</v>
      </c>
      <c r="F2131" s="164">
        <v>3412</v>
      </c>
    </row>
    <row r="2132" spans="1:6" ht="15.75">
      <c r="A2132" t="str">
        <f t="shared" si="33"/>
        <v>.18.007.2000</v>
      </c>
      <c r="B2132" t="s">
        <v>876</v>
      </c>
      <c r="C2132" t="s">
        <v>877</v>
      </c>
      <c r="D2132" s="164">
        <v>460000</v>
      </c>
      <c r="E2132" s="164">
        <v>164500</v>
      </c>
      <c r="F2132" s="164">
        <v>2899</v>
      </c>
    </row>
    <row r="2133" spans="1:6" ht="15.75">
      <c r="A2133" t="str">
        <f t="shared" si="33"/>
        <v>.18.007.2100</v>
      </c>
      <c r="B2133" t="s">
        <v>878</v>
      </c>
      <c r="C2133" t="s">
        <v>879</v>
      </c>
      <c r="D2133" s="164">
        <v>200</v>
      </c>
      <c r="E2133" s="164">
        <v>200</v>
      </c>
      <c r="F2133" s="164">
        <v>3</v>
      </c>
    </row>
    <row r="2134" spans="1:6" ht="15.75">
      <c r="A2134" t="str">
        <f t="shared" si="33"/>
        <v>.18.007.2200</v>
      </c>
      <c r="B2134" t="s">
        <v>880</v>
      </c>
      <c r="C2134" t="s">
        <v>861</v>
      </c>
      <c r="D2134" s="164">
        <v>44500</v>
      </c>
      <c r="E2134" s="164">
        <v>44500</v>
      </c>
      <c r="F2134" s="164">
        <v>445</v>
      </c>
    </row>
    <row r="2135" spans="1:6" ht="15.75">
      <c r="A2135" t="str">
        <f t="shared" si="33"/>
        <v>.18.007.2300</v>
      </c>
      <c r="B2135" t="s">
        <v>881</v>
      </c>
      <c r="C2135" t="s">
        <v>882</v>
      </c>
      <c r="D2135" s="164">
        <v>703200</v>
      </c>
      <c r="E2135" s="164">
        <v>0</v>
      </c>
      <c r="F2135" s="164">
        <v>7032</v>
      </c>
    </row>
    <row r="2136" spans="1:6" ht="15.75">
      <c r="A2136" t="str">
        <f t="shared" si="33"/>
        <v>.18.007.2301</v>
      </c>
      <c r="B2136" t="s">
        <v>883</v>
      </c>
      <c r="C2136" t="s">
        <v>884</v>
      </c>
      <c r="D2136" s="164">
        <v>76300</v>
      </c>
      <c r="E2136" s="164">
        <v>76300</v>
      </c>
      <c r="F2136" s="164">
        <v>459</v>
      </c>
    </row>
    <row r="2137" spans="1:6" ht="15.75">
      <c r="A2137" t="str">
        <f t="shared" si="33"/>
        <v>.18.007.2400</v>
      </c>
      <c r="B2137" t="s">
        <v>885</v>
      </c>
      <c r="C2137" t="s">
        <v>886</v>
      </c>
      <c r="D2137" s="164">
        <v>932400</v>
      </c>
      <c r="E2137" s="164">
        <v>0</v>
      </c>
      <c r="F2137" s="164">
        <v>0</v>
      </c>
    </row>
    <row r="2138" spans="1:6" ht="15.75">
      <c r="A2138" t="str">
        <f t="shared" si="33"/>
        <v>.18.007.2500</v>
      </c>
      <c r="B2138" t="s">
        <v>887</v>
      </c>
      <c r="C2138" t="s">
        <v>888</v>
      </c>
      <c r="D2138" s="164">
        <v>48600</v>
      </c>
      <c r="E2138" s="164">
        <v>48600</v>
      </c>
      <c r="F2138" s="164">
        <v>730</v>
      </c>
    </row>
    <row r="2139" spans="1:6" ht="15.75">
      <c r="A2139" t="str">
        <f t="shared" si="33"/>
        <v>.18.007.2501</v>
      </c>
      <c r="B2139" t="s">
        <v>889</v>
      </c>
      <c r="C2139" t="s">
        <v>888</v>
      </c>
      <c r="D2139" s="164">
        <v>2600</v>
      </c>
      <c r="E2139" s="164">
        <v>2600</v>
      </c>
      <c r="F2139" s="164">
        <v>39</v>
      </c>
    </row>
    <row r="2140" spans="1:6" ht="15.75">
      <c r="A2140" t="str">
        <f t="shared" si="33"/>
        <v>.18.007.2600</v>
      </c>
      <c r="B2140" t="s">
        <v>890</v>
      </c>
      <c r="C2140" t="s">
        <v>891</v>
      </c>
      <c r="D2140" s="164">
        <v>17700</v>
      </c>
      <c r="E2140" s="164">
        <v>17700</v>
      </c>
      <c r="F2140" s="164">
        <v>106</v>
      </c>
    </row>
    <row r="2141" spans="1:6" ht="15.75">
      <c r="A2141" t="str">
        <f t="shared" si="33"/>
        <v>.18.007.2700</v>
      </c>
      <c r="B2141" t="s">
        <v>892</v>
      </c>
      <c r="C2141" t="s">
        <v>893</v>
      </c>
      <c r="D2141" s="164">
        <v>335800</v>
      </c>
      <c r="E2141" s="164">
        <v>0</v>
      </c>
      <c r="F2141" s="164">
        <v>1679</v>
      </c>
    </row>
    <row r="2142" spans="1:6" ht="15.75">
      <c r="A2142" t="str">
        <f t="shared" si="33"/>
        <v>.18.007.2800</v>
      </c>
      <c r="B2142" t="s">
        <v>894</v>
      </c>
      <c r="C2142" t="s">
        <v>895</v>
      </c>
      <c r="D2142" s="164">
        <v>43200</v>
      </c>
      <c r="E2142" s="164">
        <v>43200</v>
      </c>
      <c r="F2142" s="164">
        <v>259</v>
      </c>
    </row>
    <row r="2143" spans="1:6" ht="15.75">
      <c r="A2143" t="str">
        <f t="shared" si="33"/>
        <v>.18.007.2801</v>
      </c>
      <c r="B2143" t="s">
        <v>896</v>
      </c>
      <c r="C2143" t="s">
        <v>895</v>
      </c>
      <c r="D2143" s="164">
        <v>900</v>
      </c>
      <c r="E2143" s="164">
        <v>900</v>
      </c>
      <c r="F2143" s="164">
        <v>6</v>
      </c>
    </row>
    <row r="2144" spans="1:6" ht="15.75">
      <c r="A2144" t="str">
        <f t="shared" si="33"/>
        <v>.18.007.2900</v>
      </c>
      <c r="B2144" t="s">
        <v>897</v>
      </c>
      <c r="C2144" t="s">
        <v>898</v>
      </c>
      <c r="D2144" s="164">
        <v>30000</v>
      </c>
      <c r="E2144" s="164">
        <v>30000</v>
      </c>
      <c r="F2144" s="164">
        <v>180</v>
      </c>
    </row>
    <row r="2145" spans="1:6" ht="15.75">
      <c r="A2145" t="str">
        <f t="shared" si="33"/>
        <v>.18.007.3000</v>
      </c>
      <c r="B2145" t="s">
        <v>899</v>
      </c>
      <c r="C2145" t="s">
        <v>886</v>
      </c>
      <c r="D2145" s="164">
        <v>1000</v>
      </c>
      <c r="E2145" s="164">
        <v>0</v>
      </c>
      <c r="F2145" s="164">
        <v>0</v>
      </c>
    </row>
    <row r="2146" spans="1:6" ht="15.75">
      <c r="A2146" t="str">
        <f t="shared" si="33"/>
        <v>.18.007.3100</v>
      </c>
      <c r="B2146" t="s">
        <v>900</v>
      </c>
      <c r="C2146" t="s">
        <v>901</v>
      </c>
      <c r="D2146" s="164">
        <v>40600</v>
      </c>
      <c r="E2146" s="164">
        <v>40600</v>
      </c>
      <c r="F2146" s="164">
        <v>244</v>
      </c>
    </row>
    <row r="2147" spans="1:6" ht="15.75">
      <c r="A2147" t="str">
        <f t="shared" si="33"/>
        <v>.18.008.0100</v>
      </c>
      <c r="B2147" t="s">
        <v>902</v>
      </c>
      <c r="C2147" t="s">
        <v>812</v>
      </c>
      <c r="D2147" s="164">
        <v>1545900</v>
      </c>
      <c r="E2147" s="164">
        <v>0</v>
      </c>
      <c r="F2147" s="164">
        <v>9033</v>
      </c>
    </row>
    <row r="2148" spans="1:6" ht="15.75">
      <c r="A2148" t="str">
        <f t="shared" si="33"/>
        <v>.18.008.0200</v>
      </c>
      <c r="B2148" t="s">
        <v>903</v>
      </c>
      <c r="C2148" t="s">
        <v>849</v>
      </c>
      <c r="D2148" s="164">
        <v>705200</v>
      </c>
      <c r="E2148" s="164">
        <v>0</v>
      </c>
      <c r="F2148" s="164">
        <v>6956</v>
      </c>
    </row>
    <row r="2149" spans="1:6" ht="15.75">
      <c r="A2149" t="str">
        <f t="shared" si="33"/>
        <v>.18.008.0300</v>
      </c>
      <c r="B2149" t="s">
        <v>904</v>
      </c>
      <c r="C2149" t="s">
        <v>905</v>
      </c>
      <c r="D2149" s="164">
        <v>97000</v>
      </c>
      <c r="E2149" s="164">
        <v>97000</v>
      </c>
      <c r="F2149" s="164">
        <v>685</v>
      </c>
    </row>
    <row r="2150" spans="1:6" ht="15.75">
      <c r="A2150" t="str">
        <f t="shared" si="33"/>
        <v>.18.008.0400</v>
      </c>
      <c r="B2150" t="s">
        <v>906</v>
      </c>
      <c r="C2150" t="s">
        <v>907</v>
      </c>
      <c r="D2150" s="164">
        <v>1357100</v>
      </c>
      <c r="E2150" s="164">
        <v>45000</v>
      </c>
      <c r="F2150" s="164">
        <v>8049</v>
      </c>
    </row>
    <row r="2151" spans="1:6" ht="15.75">
      <c r="A2151" t="str">
        <f t="shared" si="33"/>
        <v>.18.008.0500</v>
      </c>
      <c r="B2151" t="s">
        <v>908</v>
      </c>
      <c r="C2151" t="s">
        <v>2931</v>
      </c>
      <c r="D2151" s="164">
        <v>745800</v>
      </c>
      <c r="E2151" s="164">
        <v>0</v>
      </c>
      <c r="F2151" s="164">
        <v>7458</v>
      </c>
    </row>
    <row r="2152" spans="1:6" ht="15.75">
      <c r="A2152" t="str">
        <f t="shared" si="33"/>
        <v>.18.008.0600</v>
      </c>
      <c r="B2152" t="s">
        <v>909</v>
      </c>
      <c r="C2152" t="s">
        <v>910</v>
      </c>
      <c r="D2152" s="164">
        <v>414800</v>
      </c>
      <c r="E2152" s="164">
        <v>0</v>
      </c>
      <c r="F2152" s="164">
        <v>4148</v>
      </c>
    </row>
    <row r="2153" spans="1:6" ht="15.75">
      <c r="A2153" t="str">
        <f t="shared" si="33"/>
        <v>.18.008.0601</v>
      </c>
      <c r="B2153" t="s">
        <v>911</v>
      </c>
      <c r="C2153" t="s">
        <v>912</v>
      </c>
      <c r="D2153" s="164">
        <v>1200</v>
      </c>
      <c r="E2153" s="164">
        <v>0</v>
      </c>
      <c r="F2153" s="164">
        <v>12</v>
      </c>
    </row>
    <row r="2154" spans="1:6" ht="15.75">
      <c r="A2154" t="str">
        <f t="shared" si="33"/>
        <v>.18.008.0700</v>
      </c>
      <c r="B2154" t="s">
        <v>913</v>
      </c>
      <c r="C2154" t="s">
        <v>914</v>
      </c>
      <c r="D2154" s="164">
        <v>34300</v>
      </c>
      <c r="E2154" s="164">
        <v>34300</v>
      </c>
      <c r="F2154" s="164">
        <v>343</v>
      </c>
    </row>
    <row r="2155" spans="1:6" ht="15.75">
      <c r="A2155" t="str">
        <f t="shared" si="33"/>
        <v>.18.008.0800</v>
      </c>
      <c r="B2155" t="s">
        <v>915</v>
      </c>
      <c r="C2155" t="s">
        <v>531</v>
      </c>
      <c r="D2155" s="164">
        <v>463900</v>
      </c>
      <c r="E2155" s="164">
        <v>0</v>
      </c>
      <c r="F2155" s="164">
        <v>4639</v>
      </c>
    </row>
    <row r="2156" spans="1:6" ht="15.75">
      <c r="A2156" t="str">
        <f t="shared" si="33"/>
        <v>.18.008.0801</v>
      </c>
      <c r="B2156" t="s">
        <v>916</v>
      </c>
      <c r="C2156" t="s">
        <v>917</v>
      </c>
      <c r="D2156" s="164">
        <v>2600</v>
      </c>
      <c r="E2156" s="164">
        <v>0</v>
      </c>
      <c r="F2156" s="164">
        <v>26</v>
      </c>
    </row>
    <row r="2157" spans="1:6" ht="15.75">
      <c r="A2157" t="str">
        <f t="shared" si="33"/>
        <v>.18.008.0802</v>
      </c>
      <c r="B2157" t="s">
        <v>918</v>
      </c>
      <c r="C2157" t="s">
        <v>917</v>
      </c>
      <c r="D2157" s="164">
        <v>12000</v>
      </c>
      <c r="E2157" s="164">
        <v>0</v>
      </c>
      <c r="F2157" s="164">
        <v>120</v>
      </c>
    </row>
    <row r="2158" spans="1:6" ht="15.75">
      <c r="A2158" t="str">
        <f t="shared" si="33"/>
        <v>.18.008.0900</v>
      </c>
      <c r="B2158" t="s">
        <v>919</v>
      </c>
      <c r="C2158" t="s">
        <v>920</v>
      </c>
      <c r="D2158" s="164">
        <v>76400</v>
      </c>
      <c r="E2158" s="164">
        <v>76400</v>
      </c>
      <c r="F2158" s="164">
        <v>764</v>
      </c>
    </row>
    <row r="2159" spans="1:6" ht="15.75">
      <c r="A2159" t="str">
        <f t="shared" si="33"/>
        <v>.18.008.1000</v>
      </c>
      <c r="B2159" t="s">
        <v>921</v>
      </c>
      <c r="C2159" t="s">
        <v>917</v>
      </c>
      <c r="D2159" s="164">
        <v>11200</v>
      </c>
      <c r="E2159" s="164">
        <v>0</v>
      </c>
      <c r="F2159" s="164">
        <v>112</v>
      </c>
    </row>
    <row r="2160" spans="1:6" ht="15.75">
      <c r="A2160" t="str">
        <f t="shared" si="33"/>
        <v>.18.008.1001</v>
      </c>
      <c r="B2160" t="s">
        <v>922</v>
      </c>
      <c r="C2160" t="s">
        <v>917</v>
      </c>
      <c r="D2160" s="164">
        <v>126200</v>
      </c>
      <c r="E2160" s="164">
        <v>0</v>
      </c>
      <c r="F2160" s="164">
        <v>1262</v>
      </c>
    </row>
    <row r="2161" spans="1:6" ht="15.75">
      <c r="A2161" t="str">
        <f t="shared" si="33"/>
        <v>.18.009.0100</v>
      </c>
      <c r="B2161" t="s">
        <v>923</v>
      </c>
      <c r="C2161" t="s">
        <v>788</v>
      </c>
      <c r="D2161" s="164">
        <v>83000</v>
      </c>
      <c r="E2161" s="164">
        <v>0</v>
      </c>
      <c r="F2161" s="164">
        <v>830</v>
      </c>
    </row>
    <row r="2162" spans="1:6" ht="15.75">
      <c r="A2162" t="str">
        <f t="shared" si="33"/>
        <v>.18.009.0200</v>
      </c>
      <c r="B2162" t="s">
        <v>924</v>
      </c>
      <c r="C2162" t="s">
        <v>788</v>
      </c>
      <c r="D2162" s="164">
        <v>256300</v>
      </c>
      <c r="E2162" s="164">
        <v>0</v>
      </c>
      <c r="F2162" s="164">
        <v>1282</v>
      </c>
    </row>
    <row r="2163" spans="1:6" ht="15.75">
      <c r="A2163" t="str">
        <f t="shared" si="33"/>
        <v>.18.009.0201</v>
      </c>
      <c r="B2163" t="s">
        <v>925</v>
      </c>
      <c r="C2163" t="s">
        <v>786</v>
      </c>
      <c r="D2163" s="164">
        <v>24800</v>
      </c>
      <c r="E2163" s="164">
        <v>0</v>
      </c>
      <c r="F2163" s="164">
        <v>124</v>
      </c>
    </row>
    <row r="2164" spans="1:6" ht="15.75">
      <c r="A2164" t="str">
        <f t="shared" si="33"/>
        <v>.18.009.0202</v>
      </c>
      <c r="B2164" t="s">
        <v>926</v>
      </c>
      <c r="C2164" t="s">
        <v>788</v>
      </c>
      <c r="D2164" s="164">
        <v>121700</v>
      </c>
      <c r="E2164" s="164">
        <v>0</v>
      </c>
      <c r="F2164" s="164">
        <v>609</v>
      </c>
    </row>
    <row r="2165" spans="1:6" ht="15.75">
      <c r="A2165" t="str">
        <f t="shared" si="33"/>
        <v>.18.009.0203</v>
      </c>
      <c r="B2165" t="s">
        <v>927</v>
      </c>
      <c r="C2165" t="s">
        <v>788</v>
      </c>
      <c r="D2165" s="164">
        <v>136200</v>
      </c>
      <c r="E2165" s="164">
        <v>0</v>
      </c>
      <c r="F2165" s="164">
        <v>681</v>
      </c>
    </row>
    <row r="2166" spans="1:6" ht="15.75">
      <c r="A2166" t="str">
        <f t="shared" si="33"/>
        <v>.18.009.0300</v>
      </c>
      <c r="B2166" t="s">
        <v>928</v>
      </c>
      <c r="C2166" t="s">
        <v>788</v>
      </c>
      <c r="D2166" s="164">
        <v>27400</v>
      </c>
      <c r="E2166" s="164">
        <v>0</v>
      </c>
      <c r="F2166" s="164">
        <v>137</v>
      </c>
    </row>
    <row r="2167" spans="1:6" ht="15.75">
      <c r="A2167" t="str">
        <f t="shared" si="33"/>
        <v>.18.009.0400</v>
      </c>
      <c r="B2167" t="s">
        <v>929</v>
      </c>
      <c r="C2167" t="s">
        <v>788</v>
      </c>
      <c r="D2167" s="164">
        <v>880200</v>
      </c>
      <c r="E2167" s="164">
        <v>0</v>
      </c>
      <c r="F2167" s="164">
        <v>8802</v>
      </c>
    </row>
    <row r="2168" spans="1:6" ht="15.75">
      <c r="A2168" t="str">
        <f t="shared" si="33"/>
        <v>.18.009.0401</v>
      </c>
      <c r="B2168" t="s">
        <v>930</v>
      </c>
      <c r="C2168" t="s">
        <v>931</v>
      </c>
      <c r="D2168" s="164">
        <v>116800</v>
      </c>
      <c r="E2168" s="164">
        <v>116800</v>
      </c>
      <c r="F2168" s="164">
        <v>901</v>
      </c>
    </row>
    <row r="2169" spans="1:6" ht="15.75">
      <c r="A2169" t="str">
        <f t="shared" si="33"/>
        <v>.18.009.0500</v>
      </c>
      <c r="B2169" t="s">
        <v>932</v>
      </c>
      <c r="C2169" t="s">
        <v>849</v>
      </c>
      <c r="D2169" s="164">
        <v>568800</v>
      </c>
      <c r="E2169" s="164">
        <v>0</v>
      </c>
      <c r="F2169" s="164">
        <v>2844</v>
      </c>
    </row>
    <row r="2170" spans="1:6" ht="15.75">
      <c r="A2170" t="str">
        <f t="shared" si="33"/>
        <v>.18.009.0600</v>
      </c>
      <c r="B2170" t="s">
        <v>933</v>
      </c>
      <c r="C2170" t="s">
        <v>934</v>
      </c>
      <c r="D2170" s="164">
        <v>112300</v>
      </c>
      <c r="E2170" s="164">
        <v>110800</v>
      </c>
      <c r="F2170" s="164">
        <v>843</v>
      </c>
    </row>
    <row r="2171" spans="1:6" ht="15.75">
      <c r="A2171" t="str">
        <f t="shared" si="33"/>
        <v>.18.009.0700</v>
      </c>
      <c r="B2171" t="s">
        <v>935</v>
      </c>
      <c r="C2171" t="s">
        <v>936</v>
      </c>
      <c r="D2171" s="164">
        <v>995200</v>
      </c>
      <c r="E2171" s="164">
        <v>206800</v>
      </c>
      <c r="F2171" s="164">
        <v>5824</v>
      </c>
    </row>
    <row r="2172" spans="1:6" ht="15.75">
      <c r="A2172" t="str">
        <f t="shared" si="33"/>
        <v>.18.009.0800</v>
      </c>
      <c r="B2172" t="s">
        <v>937</v>
      </c>
      <c r="C2172" t="s">
        <v>938</v>
      </c>
      <c r="D2172" s="164">
        <v>200700</v>
      </c>
      <c r="E2172" s="164">
        <v>0</v>
      </c>
      <c r="F2172" s="164">
        <v>1676</v>
      </c>
    </row>
    <row r="2173" spans="1:6" ht="15.75">
      <c r="A2173" t="str">
        <f t="shared" si="33"/>
        <v>.18.009.0900</v>
      </c>
      <c r="B2173" t="s">
        <v>939</v>
      </c>
      <c r="C2173" t="s">
        <v>940</v>
      </c>
      <c r="D2173" s="164">
        <v>105400</v>
      </c>
      <c r="E2173" s="164">
        <v>105400</v>
      </c>
      <c r="F2173" s="164">
        <v>776</v>
      </c>
    </row>
    <row r="2174" spans="1:6" ht="15.75">
      <c r="A2174" t="str">
        <f t="shared" si="33"/>
        <v>.18.009.1000</v>
      </c>
      <c r="B2174" t="s">
        <v>941</v>
      </c>
      <c r="C2174" t="s">
        <v>910</v>
      </c>
      <c r="D2174" s="164">
        <v>339300</v>
      </c>
      <c r="E2174" s="164">
        <v>0</v>
      </c>
      <c r="F2174" s="164">
        <v>3393</v>
      </c>
    </row>
    <row r="2175" spans="1:6" ht="15.75">
      <c r="A2175" t="str">
        <f t="shared" si="33"/>
        <v>.18.009.1001</v>
      </c>
      <c r="B2175" t="s">
        <v>942</v>
      </c>
      <c r="C2175" t="s">
        <v>943</v>
      </c>
      <c r="D2175" s="164">
        <v>93400</v>
      </c>
      <c r="E2175" s="164">
        <v>93400</v>
      </c>
      <c r="F2175" s="164">
        <v>646</v>
      </c>
    </row>
    <row r="2176" spans="1:6" ht="15.75">
      <c r="A2176" t="str">
        <f t="shared" si="33"/>
        <v>.18.009.1002</v>
      </c>
      <c r="B2176" t="s">
        <v>944</v>
      </c>
      <c r="C2176" t="s">
        <v>788</v>
      </c>
      <c r="D2176" s="164">
        <v>266100</v>
      </c>
      <c r="E2176" s="164">
        <v>0</v>
      </c>
      <c r="F2176" s="164">
        <v>2661</v>
      </c>
    </row>
    <row r="2177" spans="1:6" ht="15.75">
      <c r="A2177" t="str">
        <f t="shared" si="33"/>
        <v>.18.009.1003</v>
      </c>
      <c r="B2177" t="s">
        <v>945</v>
      </c>
      <c r="C2177" t="s">
        <v>912</v>
      </c>
      <c r="D2177" s="164">
        <v>12500</v>
      </c>
      <c r="E2177" s="164">
        <v>0</v>
      </c>
      <c r="F2177" s="164">
        <v>125</v>
      </c>
    </row>
    <row r="2178" spans="1:6" ht="15.75">
      <c r="A2178" t="str">
        <f t="shared" si="33"/>
        <v>.18.010.0100</v>
      </c>
      <c r="B2178" t="s">
        <v>946</v>
      </c>
      <c r="C2178" t="s">
        <v>788</v>
      </c>
      <c r="D2178" s="164">
        <v>252100</v>
      </c>
      <c r="E2178" s="164">
        <v>0</v>
      </c>
      <c r="F2178" s="164">
        <v>2521</v>
      </c>
    </row>
    <row r="2179" spans="1:6" ht="15.75">
      <c r="A2179" t="str">
        <f t="shared" si="33"/>
        <v>.18.010.0101</v>
      </c>
      <c r="B2179" t="s">
        <v>947</v>
      </c>
      <c r="C2179" t="s">
        <v>948</v>
      </c>
      <c r="D2179" s="164">
        <v>84500</v>
      </c>
      <c r="E2179" s="164">
        <v>84500</v>
      </c>
      <c r="F2179" s="164">
        <v>549</v>
      </c>
    </row>
    <row r="2180" spans="1:6" ht="15.75">
      <c r="A2180" t="str">
        <f aca="true" t="shared" si="34" ref="A2180:A2243">CONCATENATE(".",B2180)</f>
        <v>.18.010.0500</v>
      </c>
      <c r="B2180" t="s">
        <v>949</v>
      </c>
      <c r="C2180" t="s">
        <v>938</v>
      </c>
      <c r="D2180" s="164">
        <v>677500</v>
      </c>
      <c r="E2180" s="164">
        <v>52900</v>
      </c>
      <c r="F2180" s="164">
        <v>5523</v>
      </c>
    </row>
    <row r="2181" spans="1:6" ht="15.75">
      <c r="A2181" t="str">
        <f t="shared" si="34"/>
        <v>.18.010.1100</v>
      </c>
      <c r="B2181" t="s">
        <v>950</v>
      </c>
      <c r="C2181" t="s">
        <v>951</v>
      </c>
      <c r="D2181" s="164">
        <v>33000</v>
      </c>
      <c r="E2181" s="164">
        <v>33000</v>
      </c>
      <c r="F2181" s="164">
        <v>330</v>
      </c>
    </row>
    <row r="2182" spans="1:6" ht="15.75">
      <c r="A2182" t="str">
        <f t="shared" si="34"/>
        <v>.18.016.0400</v>
      </c>
      <c r="B2182" t="s">
        <v>952</v>
      </c>
      <c r="C2182" t="s">
        <v>717</v>
      </c>
      <c r="D2182" s="164">
        <v>1456500</v>
      </c>
      <c r="E2182" s="164">
        <v>0</v>
      </c>
      <c r="F2182" s="164">
        <v>14565</v>
      </c>
    </row>
    <row r="2183" spans="1:6" ht="15.75">
      <c r="A2183" t="str">
        <f t="shared" si="34"/>
        <v>.18.016.0500</v>
      </c>
      <c r="B2183" t="s">
        <v>953</v>
      </c>
      <c r="C2183" t="s">
        <v>954</v>
      </c>
      <c r="D2183" s="164">
        <v>597000</v>
      </c>
      <c r="E2183" s="164">
        <v>0</v>
      </c>
      <c r="F2183" s="164">
        <v>5970</v>
      </c>
    </row>
    <row r="2184" spans="1:6" ht="15.75">
      <c r="A2184" t="str">
        <f t="shared" si="34"/>
        <v>.18.016.0600</v>
      </c>
      <c r="B2184" t="s">
        <v>955</v>
      </c>
      <c r="C2184" t="s">
        <v>956</v>
      </c>
      <c r="D2184" s="164">
        <v>652400</v>
      </c>
      <c r="E2184" s="164">
        <v>0</v>
      </c>
      <c r="F2184" s="164">
        <v>6524</v>
      </c>
    </row>
    <row r="2185" spans="1:6" ht="15.75">
      <c r="A2185" t="str">
        <f t="shared" si="34"/>
        <v>.18.016.0601</v>
      </c>
      <c r="B2185" t="s">
        <v>957</v>
      </c>
      <c r="C2185" t="s">
        <v>958</v>
      </c>
      <c r="D2185" s="164">
        <v>38800</v>
      </c>
      <c r="E2185" s="164">
        <v>38800</v>
      </c>
      <c r="F2185" s="164">
        <v>388</v>
      </c>
    </row>
    <row r="2186" spans="1:6" ht="15.75">
      <c r="A2186" t="str">
        <f t="shared" si="34"/>
        <v>.18.017.0100</v>
      </c>
      <c r="B2186" t="s">
        <v>959</v>
      </c>
      <c r="C2186" t="s">
        <v>954</v>
      </c>
      <c r="D2186" s="164">
        <v>769600</v>
      </c>
      <c r="E2186" s="164">
        <v>0</v>
      </c>
      <c r="F2186" s="164">
        <v>7696</v>
      </c>
    </row>
    <row r="2187" spans="1:6" ht="15.75">
      <c r="A2187" t="str">
        <f t="shared" si="34"/>
        <v>.18.017.0101</v>
      </c>
      <c r="B2187" t="s">
        <v>960</v>
      </c>
      <c r="C2187" t="s">
        <v>961</v>
      </c>
      <c r="D2187" s="164">
        <v>56700</v>
      </c>
      <c r="E2187" s="164">
        <v>56700</v>
      </c>
      <c r="F2187" s="164">
        <v>567</v>
      </c>
    </row>
    <row r="2188" spans="1:6" ht="15.75">
      <c r="A2188" t="str">
        <f t="shared" si="34"/>
        <v>.18.017.0200</v>
      </c>
      <c r="B2188" t="s">
        <v>962</v>
      </c>
      <c r="C2188" t="s">
        <v>963</v>
      </c>
      <c r="D2188" s="164">
        <v>141100</v>
      </c>
      <c r="E2188" s="164">
        <v>141100</v>
      </c>
      <c r="F2188" s="164">
        <v>1166</v>
      </c>
    </row>
    <row r="2189" spans="1:6" ht="15.75">
      <c r="A2189" t="str">
        <f t="shared" si="34"/>
        <v>.18.017.0300</v>
      </c>
      <c r="B2189" t="s">
        <v>964</v>
      </c>
      <c r="C2189" t="s">
        <v>965</v>
      </c>
      <c r="D2189" s="164">
        <v>671300</v>
      </c>
      <c r="E2189" s="164">
        <v>0</v>
      </c>
      <c r="F2189" s="164">
        <v>6713</v>
      </c>
    </row>
    <row r="2190" spans="1:6" ht="15.75">
      <c r="A2190" t="str">
        <f t="shared" si="34"/>
        <v>.18.017.0400</v>
      </c>
      <c r="B2190" t="s">
        <v>966</v>
      </c>
      <c r="C2190" t="s">
        <v>967</v>
      </c>
      <c r="D2190" s="164">
        <v>2185200</v>
      </c>
      <c r="E2190" s="164">
        <v>97700</v>
      </c>
      <c r="F2190" s="164">
        <v>21852</v>
      </c>
    </row>
    <row r="2191" spans="1:6" ht="15.75">
      <c r="A2191" t="str">
        <f t="shared" si="34"/>
        <v>.18.017.0500</v>
      </c>
      <c r="B2191" t="s">
        <v>968</v>
      </c>
      <c r="C2191" t="s">
        <v>969</v>
      </c>
      <c r="D2191" s="164">
        <v>804800</v>
      </c>
      <c r="E2191" s="164">
        <v>0</v>
      </c>
      <c r="F2191" s="164">
        <v>4024</v>
      </c>
    </row>
    <row r="2192" spans="1:6" ht="15.75">
      <c r="A2192" t="str">
        <f t="shared" si="34"/>
        <v>.18.017.0600</v>
      </c>
      <c r="B2192" t="s">
        <v>970</v>
      </c>
      <c r="C2192" t="s">
        <v>971</v>
      </c>
      <c r="D2192" s="164">
        <v>4000</v>
      </c>
      <c r="E2192" s="164">
        <v>0</v>
      </c>
      <c r="F2192" s="164">
        <v>0</v>
      </c>
    </row>
    <row r="2193" spans="1:6" ht="15.75">
      <c r="A2193" t="str">
        <f t="shared" si="34"/>
        <v>.18.018.0100</v>
      </c>
      <c r="B2193" t="s">
        <v>972</v>
      </c>
      <c r="C2193" t="s">
        <v>973</v>
      </c>
      <c r="D2193" s="164">
        <v>1739600</v>
      </c>
      <c r="E2193" s="164">
        <v>0</v>
      </c>
      <c r="F2193" s="164">
        <v>17396</v>
      </c>
    </row>
    <row r="2194" spans="1:6" ht="15.75">
      <c r="A2194" t="str">
        <f t="shared" si="34"/>
        <v>.18.018.0200</v>
      </c>
      <c r="B2194" t="s">
        <v>974</v>
      </c>
      <c r="C2194" t="s">
        <v>847</v>
      </c>
      <c r="D2194" s="164">
        <v>14300</v>
      </c>
      <c r="E2194" s="164">
        <v>14300</v>
      </c>
      <c r="F2194" s="164">
        <v>86</v>
      </c>
    </row>
    <row r="2195" spans="1:6" ht="15.75">
      <c r="A2195" t="str">
        <f t="shared" si="34"/>
        <v>.18.018.0300</v>
      </c>
      <c r="B2195" t="s">
        <v>975</v>
      </c>
      <c r="C2195" t="s">
        <v>976</v>
      </c>
      <c r="D2195" s="164">
        <v>384300</v>
      </c>
      <c r="E2195" s="164">
        <v>88500</v>
      </c>
      <c r="F2195" s="164">
        <v>2071</v>
      </c>
    </row>
    <row r="2196" spans="1:6" ht="15.75">
      <c r="A2196" t="str">
        <f t="shared" si="34"/>
        <v>.18.018.0400</v>
      </c>
      <c r="B2196" t="s">
        <v>977</v>
      </c>
      <c r="C2196" t="s">
        <v>978</v>
      </c>
      <c r="D2196" s="164">
        <v>548800</v>
      </c>
      <c r="E2196" s="164">
        <v>0</v>
      </c>
      <c r="F2196" s="164">
        <v>5488</v>
      </c>
    </row>
    <row r="2197" spans="1:6" ht="15.75">
      <c r="A2197" t="str">
        <f t="shared" si="34"/>
        <v>.18.018.0401</v>
      </c>
      <c r="B2197" t="s">
        <v>979</v>
      </c>
      <c r="C2197" t="s">
        <v>980</v>
      </c>
      <c r="D2197" s="164">
        <v>600</v>
      </c>
      <c r="E2197" s="164">
        <v>0</v>
      </c>
      <c r="F2197" s="164">
        <v>0</v>
      </c>
    </row>
    <row r="2198" spans="1:6" ht="15.75">
      <c r="A2198" t="str">
        <f t="shared" si="34"/>
        <v>.18.018.0402</v>
      </c>
      <c r="B2198" t="s">
        <v>981</v>
      </c>
      <c r="C2198" t="s">
        <v>859</v>
      </c>
      <c r="D2198" s="164">
        <v>100</v>
      </c>
      <c r="E2198" s="164">
        <v>0</v>
      </c>
      <c r="F2198" s="164">
        <v>1</v>
      </c>
    </row>
    <row r="2199" spans="1:6" ht="15.75">
      <c r="A2199" t="str">
        <f t="shared" si="34"/>
        <v>.18.018.0500</v>
      </c>
      <c r="B2199" t="s">
        <v>982</v>
      </c>
      <c r="C2199" t="s">
        <v>2989</v>
      </c>
      <c r="D2199" s="164">
        <v>120300</v>
      </c>
      <c r="E2199" s="164">
        <v>0</v>
      </c>
      <c r="F2199" s="164">
        <v>1203</v>
      </c>
    </row>
    <row r="2200" spans="1:6" ht="15.75">
      <c r="A2200" t="str">
        <f t="shared" si="34"/>
        <v>.18.018.0600</v>
      </c>
      <c r="B2200" t="s">
        <v>983</v>
      </c>
      <c r="C2200" t="s">
        <v>984</v>
      </c>
      <c r="D2200" s="164">
        <v>34300</v>
      </c>
      <c r="E2200" s="164">
        <v>34300</v>
      </c>
      <c r="F2200" s="164">
        <v>206</v>
      </c>
    </row>
    <row r="2201" spans="1:6" ht="15.75">
      <c r="A2201" t="str">
        <f t="shared" si="34"/>
        <v>.18.018.0700</v>
      </c>
      <c r="B2201" t="s">
        <v>985</v>
      </c>
      <c r="C2201" t="s">
        <v>986</v>
      </c>
      <c r="D2201" s="164">
        <v>97900</v>
      </c>
      <c r="E2201" s="164">
        <v>97900</v>
      </c>
      <c r="F2201" s="164">
        <v>979</v>
      </c>
    </row>
    <row r="2202" spans="1:6" ht="15.75">
      <c r="A2202" t="str">
        <f t="shared" si="34"/>
        <v>.18.018.0701</v>
      </c>
      <c r="B2202" t="s">
        <v>987</v>
      </c>
      <c r="C2202" t="s">
        <v>988</v>
      </c>
      <c r="D2202" s="164">
        <v>698200</v>
      </c>
      <c r="E2202" s="164">
        <v>0</v>
      </c>
      <c r="F2202" s="164">
        <v>6982</v>
      </c>
    </row>
    <row r="2203" spans="1:6" ht="15.75">
      <c r="A2203" t="str">
        <f t="shared" si="34"/>
        <v>.18.018.0800</v>
      </c>
      <c r="B2203" t="s">
        <v>989</v>
      </c>
      <c r="C2203" t="s">
        <v>886</v>
      </c>
      <c r="D2203" s="164">
        <v>600</v>
      </c>
      <c r="E2203" s="164">
        <v>0</v>
      </c>
      <c r="F2203" s="164">
        <v>0</v>
      </c>
    </row>
    <row r="2204" spans="1:6" ht="15.75">
      <c r="A2204" t="str">
        <f t="shared" si="34"/>
        <v>.18.018.0900</v>
      </c>
      <c r="B2204" t="s">
        <v>990</v>
      </c>
      <c r="C2204" t="s">
        <v>847</v>
      </c>
      <c r="D2204" s="164">
        <v>1100</v>
      </c>
      <c r="E2204" s="164">
        <v>0</v>
      </c>
      <c r="F2204" s="164">
        <v>11</v>
      </c>
    </row>
    <row r="2205" spans="1:6" ht="15.75">
      <c r="A2205" t="str">
        <f t="shared" si="34"/>
        <v>.18.018.1000</v>
      </c>
      <c r="B2205" t="s">
        <v>991</v>
      </c>
      <c r="C2205" t="s">
        <v>992</v>
      </c>
      <c r="D2205" s="164">
        <v>1400</v>
      </c>
      <c r="E2205" s="164">
        <v>1400</v>
      </c>
      <c r="F2205" s="164">
        <v>14</v>
      </c>
    </row>
    <row r="2206" spans="1:6" ht="15.75">
      <c r="A2206" t="str">
        <f t="shared" si="34"/>
        <v>.18.018.1100</v>
      </c>
      <c r="B2206" t="s">
        <v>993</v>
      </c>
      <c r="C2206" t="s">
        <v>893</v>
      </c>
      <c r="D2206" s="164">
        <v>759600</v>
      </c>
      <c r="E2206" s="164">
        <v>0</v>
      </c>
      <c r="F2206" s="164">
        <v>3798</v>
      </c>
    </row>
    <row r="2207" spans="1:6" ht="15.75">
      <c r="A2207" t="str">
        <f t="shared" si="34"/>
        <v>.18.018.1200</v>
      </c>
      <c r="B2207" t="s">
        <v>994</v>
      </c>
      <c r="C2207" t="s">
        <v>995</v>
      </c>
      <c r="D2207" s="164">
        <v>178400</v>
      </c>
      <c r="E2207" s="164">
        <v>178400</v>
      </c>
      <c r="F2207" s="164">
        <v>1572</v>
      </c>
    </row>
    <row r="2208" spans="1:6" ht="15.75">
      <c r="A2208" t="str">
        <f t="shared" si="34"/>
        <v>.18.018.1300</v>
      </c>
      <c r="B2208" t="s">
        <v>996</v>
      </c>
      <c r="C2208" t="s">
        <v>2957</v>
      </c>
      <c r="D2208" s="164">
        <v>592500</v>
      </c>
      <c r="E2208" s="164">
        <v>0</v>
      </c>
      <c r="F2208" s="164">
        <v>5925</v>
      </c>
    </row>
    <row r="2209" spans="1:6" ht="15.75">
      <c r="A2209" t="str">
        <f t="shared" si="34"/>
        <v>.18.018.1400</v>
      </c>
      <c r="B2209" t="s">
        <v>997</v>
      </c>
      <c r="C2209" t="s">
        <v>2965</v>
      </c>
      <c r="D2209" s="164">
        <v>123700</v>
      </c>
      <c r="E2209" s="164">
        <v>123700</v>
      </c>
      <c r="F2209" s="164">
        <v>979</v>
      </c>
    </row>
    <row r="2210" spans="1:6" ht="15.75">
      <c r="A2210" t="str">
        <f t="shared" si="34"/>
        <v>.18.018.1500</v>
      </c>
      <c r="B2210" t="s">
        <v>998</v>
      </c>
      <c r="C2210" t="s">
        <v>999</v>
      </c>
      <c r="D2210" s="164">
        <v>300</v>
      </c>
      <c r="E2210" s="164">
        <v>300</v>
      </c>
      <c r="F2210" s="164">
        <v>2</v>
      </c>
    </row>
    <row r="2211" spans="1:6" ht="15.75">
      <c r="A2211" t="str">
        <f t="shared" si="34"/>
        <v>.18.018.1600</v>
      </c>
      <c r="B2211" t="s">
        <v>1000</v>
      </c>
      <c r="C2211" t="s">
        <v>1001</v>
      </c>
      <c r="D2211" s="164">
        <v>48900</v>
      </c>
      <c r="E2211" s="164">
        <v>48900</v>
      </c>
      <c r="F2211" s="164">
        <v>293</v>
      </c>
    </row>
    <row r="2212" spans="1:6" ht="15.75">
      <c r="A2212" t="str">
        <f t="shared" si="34"/>
        <v>.18.018.1700</v>
      </c>
      <c r="B2212" t="s">
        <v>1002</v>
      </c>
      <c r="C2212" t="s">
        <v>1003</v>
      </c>
      <c r="D2212" s="164">
        <v>40300</v>
      </c>
      <c r="E2212" s="164">
        <v>40300</v>
      </c>
      <c r="F2212" s="164">
        <v>242</v>
      </c>
    </row>
    <row r="2213" spans="1:6" ht="15.75">
      <c r="A2213" t="str">
        <f t="shared" si="34"/>
        <v>.18.018.1800</v>
      </c>
      <c r="B2213" t="s">
        <v>1004</v>
      </c>
      <c r="C2213" t="s">
        <v>1005</v>
      </c>
      <c r="D2213" s="164">
        <v>37900</v>
      </c>
      <c r="E2213" s="164">
        <v>37900</v>
      </c>
      <c r="F2213" s="164">
        <v>227</v>
      </c>
    </row>
    <row r="2214" spans="1:6" ht="15.75">
      <c r="A2214" t="str">
        <f t="shared" si="34"/>
        <v>.18.018.1900</v>
      </c>
      <c r="B2214" t="s">
        <v>1006</v>
      </c>
      <c r="C2214" t="s">
        <v>888</v>
      </c>
      <c r="D2214" s="164">
        <v>4000</v>
      </c>
      <c r="E2214" s="164">
        <v>4000</v>
      </c>
      <c r="F2214" s="164">
        <v>60</v>
      </c>
    </row>
    <row r="2215" spans="1:6" ht="15.75">
      <c r="A2215" t="str">
        <f t="shared" si="34"/>
        <v>.18.018.1901</v>
      </c>
      <c r="B2215" t="s">
        <v>1007</v>
      </c>
      <c r="C2215" t="s">
        <v>1008</v>
      </c>
      <c r="D2215" s="164">
        <v>81500</v>
      </c>
      <c r="E2215" s="164">
        <v>0</v>
      </c>
      <c r="F2215" s="164">
        <v>815</v>
      </c>
    </row>
    <row r="2216" spans="1:6" ht="15.75">
      <c r="A2216" t="str">
        <f t="shared" si="34"/>
        <v>.18.018.2000</v>
      </c>
      <c r="B2216" t="s">
        <v>1009</v>
      </c>
      <c r="C2216" t="s">
        <v>1010</v>
      </c>
      <c r="D2216" s="164">
        <v>142600</v>
      </c>
      <c r="E2216" s="164">
        <v>142600</v>
      </c>
      <c r="F2216" s="164">
        <v>1182</v>
      </c>
    </row>
    <row r="2217" spans="1:6" ht="15.75">
      <c r="A2217" t="str">
        <f t="shared" si="34"/>
        <v>.18.018.2100</v>
      </c>
      <c r="B2217" t="s">
        <v>1011</v>
      </c>
      <c r="C2217" t="s">
        <v>1012</v>
      </c>
      <c r="D2217" s="164">
        <v>600</v>
      </c>
      <c r="E2217" s="164">
        <v>600</v>
      </c>
      <c r="F2217" s="164">
        <v>9</v>
      </c>
    </row>
    <row r="2218" spans="1:6" ht="15.75">
      <c r="A2218" t="str">
        <f t="shared" si="34"/>
        <v>.18.018.2300</v>
      </c>
      <c r="B2218" t="s">
        <v>1013</v>
      </c>
      <c r="C2218" t="s">
        <v>1014</v>
      </c>
      <c r="D2218" s="164">
        <v>46200</v>
      </c>
      <c r="E2218" s="164">
        <v>46200</v>
      </c>
      <c r="F2218" s="164">
        <v>277</v>
      </c>
    </row>
    <row r="2219" spans="1:6" ht="15.75">
      <c r="A2219" t="str">
        <f t="shared" si="34"/>
        <v>.18.018.2400</v>
      </c>
      <c r="B2219" t="s">
        <v>1015</v>
      </c>
      <c r="C2219" t="s">
        <v>1016</v>
      </c>
      <c r="D2219" s="164">
        <v>47300</v>
      </c>
      <c r="E2219" s="164">
        <v>47300</v>
      </c>
      <c r="F2219" s="164">
        <v>284</v>
      </c>
    </row>
    <row r="2220" spans="1:6" ht="15.75">
      <c r="A2220" t="str">
        <f t="shared" si="34"/>
        <v>.18.018.2500</v>
      </c>
      <c r="B2220" t="s">
        <v>1017</v>
      </c>
      <c r="C2220" t="s">
        <v>1012</v>
      </c>
      <c r="D2220" s="164">
        <v>12800</v>
      </c>
      <c r="E2220" s="164">
        <v>12800</v>
      </c>
      <c r="F2220" s="164">
        <v>192</v>
      </c>
    </row>
    <row r="2221" spans="1:6" ht="15.75">
      <c r="A2221" t="str">
        <f t="shared" si="34"/>
        <v>.18.019.0100</v>
      </c>
      <c r="B2221" t="s">
        <v>1018</v>
      </c>
      <c r="C2221" t="s">
        <v>973</v>
      </c>
      <c r="D2221" s="164">
        <v>1140300</v>
      </c>
      <c r="E2221" s="164">
        <v>0</v>
      </c>
      <c r="F2221" s="164">
        <v>11403</v>
      </c>
    </row>
    <row r="2222" spans="1:6" ht="15.75">
      <c r="A2222" t="str">
        <f t="shared" si="34"/>
        <v>.18.019.0101</v>
      </c>
      <c r="B2222" t="s">
        <v>1019</v>
      </c>
      <c r="C2222" t="s">
        <v>973</v>
      </c>
      <c r="D2222" s="164">
        <v>1067000</v>
      </c>
      <c r="E2222" s="164">
        <v>169400</v>
      </c>
      <c r="F2222" s="164">
        <v>11094</v>
      </c>
    </row>
    <row r="2223" spans="1:6" ht="15.75">
      <c r="A2223" t="str">
        <f t="shared" si="34"/>
        <v>.18.019.0200</v>
      </c>
      <c r="B2223" t="s">
        <v>1020</v>
      </c>
      <c r="C2223" t="s">
        <v>583</v>
      </c>
      <c r="D2223" s="164">
        <v>1074600</v>
      </c>
      <c r="E2223" s="164">
        <v>60200</v>
      </c>
      <c r="F2223" s="164">
        <v>5433</v>
      </c>
    </row>
    <row r="2224" spans="1:6" ht="15.75">
      <c r="A2224" t="str">
        <f t="shared" si="34"/>
        <v>.18.019.0300</v>
      </c>
      <c r="B2224" t="s">
        <v>1021</v>
      </c>
      <c r="C2224" t="s">
        <v>1022</v>
      </c>
      <c r="D2224" s="164">
        <v>649900</v>
      </c>
      <c r="E2224" s="164">
        <v>80800</v>
      </c>
      <c r="F2224" s="164">
        <v>3354</v>
      </c>
    </row>
    <row r="2225" spans="1:6" ht="15.75">
      <c r="A2225" t="str">
        <f t="shared" si="34"/>
        <v>.18.019.0400</v>
      </c>
      <c r="B2225" t="s">
        <v>1023</v>
      </c>
      <c r="C2225" t="s">
        <v>976</v>
      </c>
      <c r="D2225" s="164">
        <v>667900</v>
      </c>
      <c r="E2225" s="164">
        <v>0</v>
      </c>
      <c r="F2225" s="164">
        <v>4175</v>
      </c>
    </row>
    <row r="2226" spans="1:6" ht="15.75">
      <c r="A2226" t="str">
        <f t="shared" si="34"/>
        <v>.18.019.0500</v>
      </c>
      <c r="B2226" t="s">
        <v>1024</v>
      </c>
      <c r="C2226" t="s">
        <v>583</v>
      </c>
      <c r="D2226" s="164">
        <v>629900</v>
      </c>
      <c r="E2226" s="164">
        <v>57300</v>
      </c>
      <c r="F2226" s="164">
        <v>3436</v>
      </c>
    </row>
    <row r="2227" spans="1:6" ht="15.75">
      <c r="A2227" t="str">
        <f t="shared" si="34"/>
        <v>.18.020.0100</v>
      </c>
      <c r="B2227" t="s">
        <v>1025</v>
      </c>
      <c r="C2227" t="s">
        <v>1026</v>
      </c>
      <c r="D2227" s="164">
        <v>725200</v>
      </c>
      <c r="E2227" s="164">
        <v>0</v>
      </c>
      <c r="F2227" s="164">
        <v>7252</v>
      </c>
    </row>
    <row r="2228" spans="1:6" ht="15.75">
      <c r="A2228" t="str">
        <f t="shared" si="34"/>
        <v>.18.020.0200</v>
      </c>
      <c r="B2228" t="s">
        <v>1027</v>
      </c>
      <c r="C2228" t="s">
        <v>1028</v>
      </c>
      <c r="D2228" s="164">
        <v>2056400</v>
      </c>
      <c r="E2228" s="164">
        <v>62600</v>
      </c>
      <c r="F2228" s="164">
        <v>10814</v>
      </c>
    </row>
    <row r="2229" spans="1:6" ht="15.75">
      <c r="A2229" t="str">
        <f t="shared" si="34"/>
        <v>.18.020.0300</v>
      </c>
      <c r="B2229" t="s">
        <v>1029</v>
      </c>
      <c r="C2229" t="s">
        <v>3154</v>
      </c>
      <c r="D2229" s="164">
        <v>95000</v>
      </c>
      <c r="E2229" s="164">
        <v>0</v>
      </c>
      <c r="F2229" s="164">
        <v>0</v>
      </c>
    </row>
    <row r="2230" spans="1:6" ht="15.75">
      <c r="A2230" t="str">
        <f t="shared" si="34"/>
        <v>.18.020.0400</v>
      </c>
      <c r="B2230" t="s">
        <v>1030</v>
      </c>
      <c r="C2230" t="s">
        <v>1031</v>
      </c>
      <c r="D2230" s="164">
        <v>678100</v>
      </c>
      <c r="E2230" s="164">
        <v>0</v>
      </c>
      <c r="F2230" s="164">
        <v>6781</v>
      </c>
    </row>
    <row r="2231" spans="1:6" ht="15.75">
      <c r="A2231" t="str">
        <f t="shared" si="34"/>
        <v>.18.020.0500</v>
      </c>
      <c r="B2231" t="s">
        <v>1032</v>
      </c>
      <c r="C2231" t="s">
        <v>1033</v>
      </c>
      <c r="D2231" s="164">
        <v>538800</v>
      </c>
      <c r="E2231" s="164">
        <v>0</v>
      </c>
      <c r="F2231" s="164">
        <v>2694</v>
      </c>
    </row>
    <row r="2232" spans="1:6" ht="15.75">
      <c r="A2232" t="str">
        <f t="shared" si="34"/>
        <v>.18.020.0600</v>
      </c>
      <c r="B2232" t="s">
        <v>1034</v>
      </c>
      <c r="C2232" t="s">
        <v>1035</v>
      </c>
      <c r="D2232" s="164">
        <v>814300</v>
      </c>
      <c r="E2232" s="164">
        <v>76200</v>
      </c>
      <c r="F2232" s="164">
        <v>4149</v>
      </c>
    </row>
    <row r="2233" spans="1:6" ht="15.75">
      <c r="A2233" t="str">
        <f t="shared" si="34"/>
        <v>.18.020.0700</v>
      </c>
      <c r="B2233" t="s">
        <v>1036</v>
      </c>
      <c r="C2233" t="s">
        <v>1031</v>
      </c>
      <c r="D2233" s="164">
        <v>68000</v>
      </c>
      <c r="E2233" s="164">
        <v>68000</v>
      </c>
      <c r="F2233" s="164">
        <v>680</v>
      </c>
    </row>
    <row r="2234" spans="1:6" ht="15.75">
      <c r="A2234" t="str">
        <f t="shared" si="34"/>
        <v>.18.027.0300</v>
      </c>
      <c r="B2234" t="s">
        <v>1037</v>
      </c>
      <c r="C2234" t="s">
        <v>1038</v>
      </c>
      <c r="D2234" s="164">
        <v>864200</v>
      </c>
      <c r="E2234" s="164">
        <v>62500</v>
      </c>
      <c r="F2234" s="164">
        <v>4634</v>
      </c>
    </row>
    <row r="2235" spans="1:6" ht="15.75">
      <c r="A2235" t="str">
        <f t="shared" si="34"/>
        <v>.18.027.0301</v>
      </c>
      <c r="B2235" t="s">
        <v>1039</v>
      </c>
      <c r="C2235" t="s">
        <v>1038</v>
      </c>
      <c r="D2235" s="164">
        <v>517000</v>
      </c>
      <c r="E2235" s="164">
        <v>0</v>
      </c>
      <c r="F2235" s="164">
        <v>2585</v>
      </c>
    </row>
    <row r="2236" spans="1:6" ht="15.75">
      <c r="A2236" t="str">
        <f t="shared" si="34"/>
        <v>.18.027.0400</v>
      </c>
      <c r="B2236" t="s">
        <v>1040</v>
      </c>
      <c r="C2236" t="s">
        <v>859</v>
      </c>
      <c r="D2236" s="164">
        <v>694900</v>
      </c>
      <c r="E2236" s="164">
        <v>63800</v>
      </c>
      <c r="F2236" s="164">
        <v>6082</v>
      </c>
    </row>
    <row r="2237" spans="1:6" ht="15.75">
      <c r="A2237" t="str">
        <f t="shared" si="34"/>
        <v>.18.027.0500</v>
      </c>
      <c r="B2237" t="s">
        <v>1041</v>
      </c>
      <c r="C2237" t="s">
        <v>1042</v>
      </c>
      <c r="D2237" s="164">
        <v>504900</v>
      </c>
      <c r="E2237" s="164">
        <v>0</v>
      </c>
      <c r="F2237" s="164">
        <v>5049</v>
      </c>
    </row>
    <row r="2238" spans="1:6" ht="15.75">
      <c r="A2238" t="str">
        <f t="shared" si="34"/>
        <v>.18.027.0501</v>
      </c>
      <c r="B2238" t="s">
        <v>1043</v>
      </c>
      <c r="C2238" t="s">
        <v>859</v>
      </c>
      <c r="D2238" s="164">
        <v>9800</v>
      </c>
      <c r="E2238" s="164">
        <v>0</v>
      </c>
      <c r="F2238" s="164">
        <v>98</v>
      </c>
    </row>
    <row r="2239" spans="1:6" ht="15.75">
      <c r="A2239" t="str">
        <f t="shared" si="34"/>
        <v>.18.027.0502</v>
      </c>
      <c r="B2239" t="s">
        <v>1044</v>
      </c>
      <c r="C2239" t="s">
        <v>1045</v>
      </c>
      <c r="D2239" s="164">
        <v>169700</v>
      </c>
      <c r="E2239" s="164">
        <v>0</v>
      </c>
      <c r="F2239" s="164">
        <v>1697</v>
      </c>
    </row>
    <row r="2240" spans="1:6" ht="15.75">
      <c r="A2240" t="str">
        <f t="shared" si="34"/>
        <v>.18.027.0700</v>
      </c>
      <c r="B2240" t="s">
        <v>1046</v>
      </c>
      <c r="C2240" t="s">
        <v>2939</v>
      </c>
      <c r="D2240" s="164">
        <v>413900</v>
      </c>
      <c r="E2240" s="164">
        <v>0</v>
      </c>
      <c r="F2240" s="164">
        <v>4139</v>
      </c>
    </row>
    <row r="2241" spans="1:6" ht="15.75">
      <c r="A2241" t="str">
        <f t="shared" si="34"/>
        <v>.18.027.0800</v>
      </c>
      <c r="B2241" t="s">
        <v>1047</v>
      </c>
      <c r="C2241" t="s">
        <v>2939</v>
      </c>
      <c r="D2241" s="164">
        <v>430600</v>
      </c>
      <c r="E2241" s="164">
        <v>0</v>
      </c>
      <c r="F2241" s="164">
        <v>4306</v>
      </c>
    </row>
    <row r="2242" spans="1:6" ht="15.75">
      <c r="A2242" t="str">
        <f t="shared" si="34"/>
        <v>.18.027.0900</v>
      </c>
      <c r="B2242" t="s">
        <v>1048</v>
      </c>
      <c r="C2242" t="s">
        <v>2939</v>
      </c>
      <c r="D2242" s="164">
        <v>427800</v>
      </c>
      <c r="E2242" s="164">
        <v>0</v>
      </c>
      <c r="F2242" s="164">
        <v>4278</v>
      </c>
    </row>
    <row r="2243" spans="1:6" ht="15.75">
      <c r="A2243" t="str">
        <f t="shared" si="34"/>
        <v>.18.028.0100</v>
      </c>
      <c r="B2243" t="s">
        <v>1049</v>
      </c>
      <c r="C2243" t="s">
        <v>1050</v>
      </c>
      <c r="D2243" s="164">
        <v>1307800</v>
      </c>
      <c r="E2243" s="164">
        <v>0</v>
      </c>
      <c r="F2243" s="164">
        <v>9821</v>
      </c>
    </row>
    <row r="2244" spans="1:6" ht="15.75">
      <c r="A2244" t="str">
        <f aca="true" t="shared" si="35" ref="A2244:A2307">CONCATENATE(".",B2244)</f>
        <v>.18.028.0101</v>
      </c>
      <c r="B2244" t="s">
        <v>1051</v>
      </c>
      <c r="C2244" t="s">
        <v>1052</v>
      </c>
      <c r="D2244" s="164">
        <v>99700</v>
      </c>
      <c r="E2244" s="164">
        <v>99700</v>
      </c>
      <c r="F2244" s="164">
        <v>717</v>
      </c>
    </row>
    <row r="2245" spans="1:6" ht="15.75">
      <c r="A2245" t="str">
        <f t="shared" si="35"/>
        <v>.18.028.0102</v>
      </c>
      <c r="B2245" t="s">
        <v>1053</v>
      </c>
      <c r="C2245" t="s">
        <v>1052</v>
      </c>
      <c r="D2245" s="164">
        <v>3300</v>
      </c>
      <c r="E2245" s="164">
        <v>3300</v>
      </c>
      <c r="F2245" s="164">
        <v>33</v>
      </c>
    </row>
    <row r="2246" spans="1:6" ht="15.75">
      <c r="A2246" t="str">
        <f t="shared" si="35"/>
        <v>.18.028.0200</v>
      </c>
      <c r="B2246" t="s">
        <v>1054</v>
      </c>
      <c r="C2246" t="s">
        <v>1055</v>
      </c>
      <c r="D2246" s="164">
        <v>330700</v>
      </c>
      <c r="E2246" s="164">
        <v>0</v>
      </c>
      <c r="F2246" s="164">
        <v>3307</v>
      </c>
    </row>
    <row r="2247" spans="1:6" ht="15.75">
      <c r="A2247" t="str">
        <f t="shared" si="35"/>
        <v>.18.028.0300</v>
      </c>
      <c r="B2247" t="s">
        <v>1056</v>
      </c>
      <c r="C2247" t="s">
        <v>1057</v>
      </c>
      <c r="D2247" s="164">
        <v>946800</v>
      </c>
      <c r="E2247" s="164">
        <v>0</v>
      </c>
      <c r="F2247" s="164">
        <v>9468</v>
      </c>
    </row>
    <row r="2248" spans="1:6" ht="15.75">
      <c r="A2248" t="str">
        <f t="shared" si="35"/>
        <v>.18.028.0301</v>
      </c>
      <c r="B2248" t="s">
        <v>1058</v>
      </c>
      <c r="C2248" t="s">
        <v>1059</v>
      </c>
      <c r="D2248" s="164">
        <v>357400</v>
      </c>
      <c r="E2248" s="164">
        <v>0</v>
      </c>
      <c r="F2248" s="164">
        <v>1787</v>
      </c>
    </row>
    <row r="2249" spans="1:6" ht="15.75">
      <c r="A2249" t="str">
        <f t="shared" si="35"/>
        <v>.18.028.0302</v>
      </c>
      <c r="B2249" t="s">
        <v>1060</v>
      </c>
      <c r="C2249" t="s">
        <v>1061</v>
      </c>
      <c r="D2249" s="164">
        <v>161800</v>
      </c>
      <c r="E2249" s="164">
        <v>161800</v>
      </c>
      <c r="F2249" s="164">
        <v>1391</v>
      </c>
    </row>
    <row r="2250" spans="1:6" ht="15.75">
      <c r="A2250" t="str">
        <f t="shared" si="35"/>
        <v>.18.028.0400</v>
      </c>
      <c r="B2250" t="s">
        <v>1062</v>
      </c>
      <c r="C2250" t="s">
        <v>1063</v>
      </c>
      <c r="D2250" s="164">
        <v>1394100</v>
      </c>
      <c r="E2250" s="164">
        <v>0</v>
      </c>
      <c r="F2250" s="164">
        <v>6971</v>
      </c>
    </row>
    <row r="2251" spans="1:6" ht="15.75">
      <c r="A2251" t="str">
        <f t="shared" si="35"/>
        <v>.18.028.0500</v>
      </c>
      <c r="B2251" t="s">
        <v>1064</v>
      </c>
      <c r="C2251" t="s">
        <v>1065</v>
      </c>
      <c r="D2251" s="164">
        <v>0</v>
      </c>
      <c r="E2251" s="164">
        <v>0</v>
      </c>
      <c r="F2251" s="164">
        <v>0</v>
      </c>
    </row>
    <row r="2252" spans="1:6" ht="15.75">
      <c r="A2252" t="str">
        <f t="shared" si="35"/>
        <v>.18.028.0800</v>
      </c>
      <c r="B2252" t="s">
        <v>1066</v>
      </c>
      <c r="C2252" t="s">
        <v>1067</v>
      </c>
      <c r="D2252" s="164">
        <v>309600</v>
      </c>
      <c r="E2252" s="164">
        <v>0</v>
      </c>
      <c r="F2252" s="164">
        <v>1548</v>
      </c>
    </row>
    <row r="2253" spans="1:6" ht="15.75">
      <c r="A2253" t="str">
        <f t="shared" si="35"/>
        <v>.18.029.0100</v>
      </c>
      <c r="B2253" t="s">
        <v>1068</v>
      </c>
      <c r="C2253" t="s">
        <v>1031</v>
      </c>
      <c r="D2253" s="164">
        <v>908500</v>
      </c>
      <c r="E2253" s="164">
        <v>0</v>
      </c>
      <c r="F2253" s="164">
        <v>9085</v>
      </c>
    </row>
    <row r="2254" spans="1:6" ht="15.75">
      <c r="A2254" t="str">
        <f t="shared" si="35"/>
        <v>.18.029.0200</v>
      </c>
      <c r="B2254" t="s">
        <v>1069</v>
      </c>
      <c r="C2254" t="s">
        <v>1070</v>
      </c>
      <c r="D2254" s="164">
        <v>1183100</v>
      </c>
      <c r="E2254" s="164">
        <v>0</v>
      </c>
      <c r="F2254" s="164">
        <v>11831</v>
      </c>
    </row>
    <row r="2255" spans="1:6" ht="15.75">
      <c r="A2255" t="str">
        <f t="shared" si="35"/>
        <v>.18.029.0201</v>
      </c>
      <c r="B2255" t="s">
        <v>1071</v>
      </c>
      <c r="C2255" t="s">
        <v>3154</v>
      </c>
      <c r="D2255" s="164">
        <v>25100</v>
      </c>
      <c r="E2255" s="164">
        <v>0</v>
      </c>
      <c r="F2255" s="164">
        <v>0</v>
      </c>
    </row>
    <row r="2256" spans="1:6" ht="15.75">
      <c r="A2256" t="str">
        <f t="shared" si="35"/>
        <v>.18.029.0300</v>
      </c>
      <c r="B2256" t="s">
        <v>1072</v>
      </c>
      <c r="C2256" t="s">
        <v>1033</v>
      </c>
      <c r="D2256" s="164">
        <v>685800</v>
      </c>
      <c r="E2256" s="164">
        <v>0</v>
      </c>
      <c r="F2256" s="164">
        <v>3429</v>
      </c>
    </row>
    <row r="2257" spans="1:6" ht="15.75">
      <c r="A2257" t="str">
        <f t="shared" si="35"/>
        <v>.18.029.0400</v>
      </c>
      <c r="B2257" t="s">
        <v>1073</v>
      </c>
      <c r="C2257" t="s">
        <v>1067</v>
      </c>
      <c r="D2257" s="164">
        <v>527000</v>
      </c>
      <c r="E2257" s="164">
        <v>137300</v>
      </c>
      <c r="F2257" s="164">
        <v>3073</v>
      </c>
    </row>
    <row r="2258" spans="1:6" ht="15.75">
      <c r="A2258" t="str">
        <f t="shared" si="35"/>
        <v>.18.029.0500</v>
      </c>
      <c r="B2258" t="s">
        <v>1074</v>
      </c>
      <c r="C2258" t="s">
        <v>1075</v>
      </c>
      <c r="D2258" s="164">
        <v>1280600</v>
      </c>
      <c r="E2258" s="164">
        <v>0</v>
      </c>
      <c r="F2258" s="164">
        <v>6403</v>
      </c>
    </row>
    <row r="2259" spans="1:6" ht="15.75">
      <c r="A2259" t="str">
        <f t="shared" si="35"/>
        <v>.18.029.0501</v>
      </c>
      <c r="B2259" t="s">
        <v>1076</v>
      </c>
      <c r="C2259" t="s">
        <v>1077</v>
      </c>
      <c r="D2259" s="164">
        <v>147100</v>
      </c>
      <c r="E2259" s="164">
        <v>117000</v>
      </c>
      <c r="F2259" s="164">
        <v>1054</v>
      </c>
    </row>
    <row r="2260" spans="1:6" ht="15.75">
      <c r="A2260" t="str">
        <f t="shared" si="35"/>
        <v>.18.029.0700</v>
      </c>
      <c r="B2260" t="s">
        <v>1078</v>
      </c>
      <c r="C2260" t="s">
        <v>1075</v>
      </c>
      <c r="D2260" s="164">
        <v>700800</v>
      </c>
      <c r="E2260" s="164">
        <v>0</v>
      </c>
      <c r="F2260" s="164">
        <v>3911</v>
      </c>
    </row>
    <row r="2261" spans="1:6" ht="15.75">
      <c r="A2261" t="str">
        <f t="shared" si="35"/>
        <v>.18.029.0800</v>
      </c>
      <c r="B2261" t="s">
        <v>1079</v>
      </c>
      <c r="C2261" t="s">
        <v>1080</v>
      </c>
      <c r="D2261" s="164">
        <v>200</v>
      </c>
      <c r="E2261" s="164">
        <v>200</v>
      </c>
      <c r="F2261" s="164">
        <v>3</v>
      </c>
    </row>
    <row r="2262" spans="1:6" ht="15.75">
      <c r="A2262" t="str">
        <f t="shared" si="35"/>
        <v>.18.030.0100</v>
      </c>
      <c r="B2262" t="s">
        <v>1081</v>
      </c>
      <c r="C2262" t="s">
        <v>577</v>
      </c>
      <c r="D2262" s="164">
        <v>315000</v>
      </c>
      <c r="E2262" s="164">
        <v>0</v>
      </c>
      <c r="F2262" s="164">
        <v>1575</v>
      </c>
    </row>
    <row r="2263" spans="1:6" ht="15.75">
      <c r="A2263" t="str">
        <f t="shared" si="35"/>
        <v>.18.030.0101</v>
      </c>
      <c r="B2263" t="s">
        <v>1082</v>
      </c>
      <c r="C2263" t="s">
        <v>1083</v>
      </c>
      <c r="D2263" s="164">
        <v>207500</v>
      </c>
      <c r="E2263" s="164">
        <v>0</v>
      </c>
      <c r="F2263" s="164">
        <v>1038</v>
      </c>
    </row>
    <row r="2264" spans="1:6" ht="15.75">
      <c r="A2264" t="str">
        <f t="shared" si="35"/>
        <v>.18.030.0200</v>
      </c>
      <c r="B2264" t="s">
        <v>1084</v>
      </c>
      <c r="C2264" t="s">
        <v>1085</v>
      </c>
      <c r="D2264" s="164">
        <v>1220200</v>
      </c>
      <c r="E2264" s="164">
        <v>0</v>
      </c>
      <c r="F2264" s="164">
        <v>6101</v>
      </c>
    </row>
    <row r="2265" spans="1:6" ht="15.75">
      <c r="A2265" t="str">
        <f t="shared" si="35"/>
        <v>.18.030.0201</v>
      </c>
      <c r="B2265" t="s">
        <v>1086</v>
      </c>
      <c r="C2265" t="s">
        <v>577</v>
      </c>
      <c r="D2265" s="164">
        <v>181800</v>
      </c>
      <c r="E2265" s="164">
        <v>181800</v>
      </c>
      <c r="F2265" s="164">
        <v>1609</v>
      </c>
    </row>
    <row r="2266" spans="1:6" ht="15.75">
      <c r="A2266" t="str">
        <f t="shared" si="35"/>
        <v>.18.030.0202</v>
      </c>
      <c r="B2266" t="s">
        <v>1087</v>
      </c>
      <c r="C2266" t="s">
        <v>1088</v>
      </c>
      <c r="D2266" s="164">
        <v>53000</v>
      </c>
      <c r="E2266" s="164">
        <v>0</v>
      </c>
      <c r="F2266" s="164">
        <v>265</v>
      </c>
    </row>
    <row r="2267" spans="1:6" ht="15.75">
      <c r="A2267" t="str">
        <f t="shared" si="35"/>
        <v>.18.030.0203</v>
      </c>
      <c r="B2267" t="s">
        <v>1089</v>
      </c>
      <c r="C2267" t="s">
        <v>1088</v>
      </c>
      <c r="D2267" s="164">
        <v>69200</v>
      </c>
      <c r="E2267" s="164">
        <v>69200</v>
      </c>
      <c r="F2267" s="164">
        <v>415</v>
      </c>
    </row>
    <row r="2268" spans="1:6" ht="15.75">
      <c r="A2268" t="str">
        <f t="shared" si="35"/>
        <v>.18.030.0300</v>
      </c>
      <c r="B2268" t="s">
        <v>1090</v>
      </c>
      <c r="C2268" t="s">
        <v>1022</v>
      </c>
      <c r="D2268" s="164">
        <v>631000</v>
      </c>
      <c r="E2268" s="164">
        <v>0</v>
      </c>
      <c r="F2268" s="164">
        <v>3155</v>
      </c>
    </row>
    <row r="2269" spans="1:6" ht="15.75">
      <c r="A2269" t="str">
        <f t="shared" si="35"/>
        <v>.18.030.0400</v>
      </c>
      <c r="B2269" t="s">
        <v>1091</v>
      </c>
      <c r="C2269" t="s">
        <v>1092</v>
      </c>
      <c r="D2269" s="164">
        <v>60400</v>
      </c>
      <c r="E2269" s="164">
        <v>0</v>
      </c>
      <c r="F2269" s="164">
        <v>302</v>
      </c>
    </row>
    <row r="2270" spans="1:6" ht="15.75">
      <c r="A2270" t="str">
        <f t="shared" si="35"/>
        <v>.18.030.0401</v>
      </c>
      <c r="B2270" t="s">
        <v>1093</v>
      </c>
      <c r="C2270" t="s">
        <v>1077</v>
      </c>
      <c r="D2270" s="164">
        <v>344200</v>
      </c>
      <c r="E2270" s="164">
        <v>0</v>
      </c>
      <c r="F2270" s="164">
        <v>1721</v>
      </c>
    </row>
    <row r="2271" spans="1:6" ht="15.75">
      <c r="A2271" t="str">
        <f t="shared" si="35"/>
        <v>.18.030.0402</v>
      </c>
      <c r="B2271" t="s">
        <v>1094</v>
      </c>
      <c r="C2271" t="s">
        <v>1077</v>
      </c>
      <c r="D2271" s="164">
        <v>4200</v>
      </c>
      <c r="E2271" s="164">
        <v>0</v>
      </c>
      <c r="F2271" s="164">
        <v>21</v>
      </c>
    </row>
    <row r="2272" spans="1:6" ht="15.75">
      <c r="A2272" t="str">
        <f t="shared" si="35"/>
        <v>.18.030.0500</v>
      </c>
      <c r="B2272" t="s">
        <v>1095</v>
      </c>
      <c r="C2272" t="s">
        <v>1070</v>
      </c>
      <c r="D2272" s="164">
        <v>326500</v>
      </c>
      <c r="E2272" s="164">
        <v>0</v>
      </c>
      <c r="F2272" s="164">
        <v>3265</v>
      </c>
    </row>
    <row r="2273" spans="1:6" ht="15.75">
      <c r="A2273" t="str">
        <f t="shared" si="35"/>
        <v>.18.030.0600</v>
      </c>
      <c r="B2273" t="s">
        <v>1096</v>
      </c>
      <c r="C2273" t="s">
        <v>1097</v>
      </c>
      <c r="D2273" s="164">
        <v>1437200</v>
      </c>
      <c r="E2273" s="164">
        <v>0</v>
      </c>
      <c r="F2273" s="164">
        <v>14372</v>
      </c>
    </row>
    <row r="2274" spans="1:6" ht="15.75">
      <c r="A2274" t="str">
        <f t="shared" si="35"/>
        <v>.18.030.0700</v>
      </c>
      <c r="B2274" t="s">
        <v>1098</v>
      </c>
      <c r="C2274" t="s">
        <v>1099</v>
      </c>
      <c r="D2274" s="164">
        <v>122600</v>
      </c>
      <c r="E2274" s="164">
        <v>122600</v>
      </c>
      <c r="F2274" s="164">
        <v>964</v>
      </c>
    </row>
    <row r="2275" spans="1:6" ht="15.75">
      <c r="A2275" t="str">
        <f t="shared" si="35"/>
        <v>.18.030.0800</v>
      </c>
      <c r="B2275" t="s">
        <v>1100</v>
      </c>
      <c r="C2275" t="s">
        <v>1097</v>
      </c>
      <c r="D2275" s="164">
        <v>338600</v>
      </c>
      <c r="E2275" s="164">
        <v>0</v>
      </c>
      <c r="F2275" s="164">
        <v>3386</v>
      </c>
    </row>
    <row r="2276" spans="1:6" ht="15.75">
      <c r="A2276" t="str">
        <f t="shared" si="35"/>
        <v>.18.031.0100</v>
      </c>
      <c r="B2276" t="s">
        <v>1101</v>
      </c>
      <c r="C2276" t="s">
        <v>1102</v>
      </c>
      <c r="D2276" s="164">
        <v>313900</v>
      </c>
      <c r="E2276" s="164">
        <v>0</v>
      </c>
      <c r="F2276" s="164">
        <v>1570</v>
      </c>
    </row>
    <row r="2277" spans="1:6" ht="15.75">
      <c r="A2277" t="str">
        <f t="shared" si="35"/>
        <v>.18.031.0200</v>
      </c>
      <c r="B2277" t="s">
        <v>1103</v>
      </c>
      <c r="C2277" t="s">
        <v>1104</v>
      </c>
      <c r="D2277" s="164">
        <v>314800</v>
      </c>
      <c r="E2277" s="164">
        <v>0</v>
      </c>
      <c r="F2277" s="164">
        <v>1574</v>
      </c>
    </row>
    <row r="2278" spans="1:6" ht="15.75">
      <c r="A2278" t="str">
        <f t="shared" si="35"/>
        <v>.18.031.0201</v>
      </c>
      <c r="B2278" t="s">
        <v>1105</v>
      </c>
      <c r="C2278" t="s">
        <v>1106</v>
      </c>
      <c r="D2278" s="164">
        <v>1565800</v>
      </c>
      <c r="E2278" s="164">
        <v>0</v>
      </c>
      <c r="F2278" s="164">
        <v>15658</v>
      </c>
    </row>
    <row r="2279" spans="1:6" ht="15.75">
      <c r="A2279" t="str">
        <f t="shared" si="35"/>
        <v>.18.031.0300</v>
      </c>
      <c r="B2279" t="s">
        <v>1107</v>
      </c>
      <c r="C2279" t="s">
        <v>1033</v>
      </c>
      <c r="D2279" s="164">
        <v>42500</v>
      </c>
      <c r="E2279" s="164">
        <v>0</v>
      </c>
      <c r="F2279" s="164">
        <v>213</v>
      </c>
    </row>
    <row r="2280" spans="1:6" ht="15.75">
      <c r="A2280" t="str">
        <f t="shared" si="35"/>
        <v>.18.031.0400</v>
      </c>
      <c r="B2280" t="s">
        <v>1108</v>
      </c>
      <c r="C2280" t="s">
        <v>554</v>
      </c>
      <c r="D2280" s="164">
        <v>796400</v>
      </c>
      <c r="E2280" s="164">
        <v>0</v>
      </c>
      <c r="F2280" s="164">
        <v>7964</v>
      </c>
    </row>
    <row r="2281" spans="1:6" ht="15.75">
      <c r="A2281" t="str">
        <f t="shared" si="35"/>
        <v>.18.031.0500</v>
      </c>
      <c r="B2281" t="s">
        <v>1109</v>
      </c>
      <c r="C2281" t="s">
        <v>1110</v>
      </c>
      <c r="D2281" s="164">
        <v>643500</v>
      </c>
      <c r="E2281" s="164">
        <v>0</v>
      </c>
      <c r="F2281" s="164">
        <v>3218</v>
      </c>
    </row>
    <row r="2282" spans="1:6" ht="15.75">
      <c r="A2282" t="str">
        <f t="shared" si="35"/>
        <v>.18.031.0501</v>
      </c>
      <c r="B2282" t="s">
        <v>1111</v>
      </c>
      <c r="C2282" t="s">
        <v>1110</v>
      </c>
      <c r="D2282" s="164">
        <v>197200</v>
      </c>
      <c r="E2282" s="164">
        <v>167500</v>
      </c>
      <c r="F2282" s="164">
        <v>1602</v>
      </c>
    </row>
    <row r="2283" spans="1:6" ht="15.75">
      <c r="A2283" t="str">
        <f t="shared" si="35"/>
        <v>.18.031.0600</v>
      </c>
      <c r="B2283" t="s">
        <v>1112</v>
      </c>
      <c r="C2283" t="s">
        <v>1110</v>
      </c>
      <c r="D2283" s="164">
        <v>716000</v>
      </c>
      <c r="E2283" s="164">
        <v>0</v>
      </c>
      <c r="F2283" s="164">
        <v>4417</v>
      </c>
    </row>
    <row r="2284" spans="1:6" ht="15.75">
      <c r="A2284" t="str">
        <f t="shared" si="35"/>
        <v>.18.031.0700</v>
      </c>
      <c r="B2284" t="s">
        <v>1113</v>
      </c>
      <c r="C2284" t="s">
        <v>1114</v>
      </c>
      <c r="D2284" s="164">
        <v>419200</v>
      </c>
      <c r="E2284" s="164">
        <v>0</v>
      </c>
      <c r="F2284" s="164">
        <v>4192</v>
      </c>
    </row>
    <row r="2285" spans="1:6" ht="15.75">
      <c r="A2285" t="str">
        <f t="shared" si="35"/>
        <v>.18.031.0800</v>
      </c>
      <c r="B2285" t="s">
        <v>1115</v>
      </c>
      <c r="C2285" t="s">
        <v>1033</v>
      </c>
      <c r="D2285" s="164">
        <v>437700</v>
      </c>
      <c r="E2285" s="164">
        <v>0</v>
      </c>
      <c r="F2285" s="164">
        <v>2922</v>
      </c>
    </row>
    <row r="2286" spans="1:6" ht="15.75">
      <c r="A2286" t="str">
        <f t="shared" si="35"/>
        <v>.18.031.0900</v>
      </c>
      <c r="B2286" t="s">
        <v>1116</v>
      </c>
      <c r="C2286" t="s">
        <v>1033</v>
      </c>
      <c r="D2286" s="164">
        <v>123100</v>
      </c>
      <c r="E2286" s="164">
        <v>96100</v>
      </c>
      <c r="F2286" s="164">
        <v>810</v>
      </c>
    </row>
    <row r="2287" spans="1:6" ht="15.75">
      <c r="A2287" t="str">
        <f t="shared" si="35"/>
        <v>.18.032.0100</v>
      </c>
      <c r="B2287" t="s">
        <v>1117</v>
      </c>
      <c r="C2287" t="s">
        <v>1102</v>
      </c>
      <c r="D2287" s="164">
        <v>317000</v>
      </c>
      <c r="E2287" s="164">
        <v>0</v>
      </c>
      <c r="F2287" s="164">
        <v>1585</v>
      </c>
    </row>
    <row r="2288" spans="1:6" ht="15.75">
      <c r="A2288" t="str">
        <f t="shared" si="35"/>
        <v>.18.032.0200</v>
      </c>
      <c r="B2288" t="s">
        <v>1118</v>
      </c>
      <c r="C2288" t="s">
        <v>1119</v>
      </c>
      <c r="D2288" s="164">
        <v>687300</v>
      </c>
      <c r="E2288" s="164">
        <v>0</v>
      </c>
      <c r="F2288" s="164">
        <v>6873</v>
      </c>
    </row>
    <row r="2289" spans="1:6" ht="15.75">
      <c r="A2289" t="str">
        <f t="shared" si="35"/>
        <v>.18.032.0300</v>
      </c>
      <c r="B2289" t="s">
        <v>1120</v>
      </c>
      <c r="C2289" t="s">
        <v>1110</v>
      </c>
      <c r="D2289" s="164">
        <v>678200</v>
      </c>
      <c r="E2289" s="164">
        <v>0</v>
      </c>
      <c r="F2289" s="164">
        <v>3391</v>
      </c>
    </row>
    <row r="2290" spans="1:6" ht="15.75">
      <c r="A2290" t="str">
        <f t="shared" si="35"/>
        <v>.18.032.0301</v>
      </c>
      <c r="B2290" t="s">
        <v>1121</v>
      </c>
      <c r="C2290" t="s">
        <v>1119</v>
      </c>
      <c r="D2290" s="164">
        <v>8800</v>
      </c>
      <c r="E2290" s="164">
        <v>0</v>
      </c>
      <c r="F2290" s="164">
        <v>88</v>
      </c>
    </row>
    <row r="2291" spans="1:6" ht="15.75">
      <c r="A2291" t="str">
        <f t="shared" si="35"/>
        <v>.18.032.0400</v>
      </c>
      <c r="B2291" t="s">
        <v>1122</v>
      </c>
      <c r="C2291" t="s">
        <v>1114</v>
      </c>
      <c r="D2291" s="164">
        <v>722200</v>
      </c>
      <c r="E2291" s="164">
        <v>73700</v>
      </c>
      <c r="F2291" s="164">
        <v>7222</v>
      </c>
    </row>
    <row r="2292" spans="1:6" ht="15.75">
      <c r="A2292" t="str">
        <f t="shared" si="35"/>
        <v>.18.032.0500</v>
      </c>
      <c r="B2292" t="s">
        <v>1123</v>
      </c>
      <c r="C2292" t="s">
        <v>1067</v>
      </c>
      <c r="D2292" s="164">
        <v>1025100</v>
      </c>
      <c r="E2292" s="164">
        <v>0</v>
      </c>
      <c r="F2292" s="164">
        <v>5126</v>
      </c>
    </row>
    <row r="2293" spans="1:6" ht="15.75">
      <c r="A2293" t="str">
        <f t="shared" si="35"/>
        <v>.18.032.0600</v>
      </c>
      <c r="B2293" t="s">
        <v>1124</v>
      </c>
      <c r="C2293" t="s">
        <v>1125</v>
      </c>
      <c r="D2293" s="164">
        <v>649800</v>
      </c>
      <c r="E2293" s="164">
        <v>0</v>
      </c>
      <c r="F2293" s="164">
        <v>3249</v>
      </c>
    </row>
    <row r="2294" spans="1:6" ht="15.75">
      <c r="A2294" t="str">
        <f t="shared" si="35"/>
        <v>.18.032.0700</v>
      </c>
      <c r="B2294" t="s">
        <v>1126</v>
      </c>
      <c r="C2294" t="s">
        <v>1127</v>
      </c>
      <c r="D2294" s="164">
        <v>419600</v>
      </c>
      <c r="E2294" s="164">
        <v>0</v>
      </c>
      <c r="F2294" s="164">
        <v>3147</v>
      </c>
    </row>
    <row r="2295" spans="1:6" ht="15.75">
      <c r="A2295" t="str">
        <f t="shared" si="35"/>
        <v>.18.032.0701</v>
      </c>
      <c r="B2295" t="s">
        <v>1128</v>
      </c>
      <c r="C2295" t="s">
        <v>1129</v>
      </c>
      <c r="D2295" s="164">
        <v>209200</v>
      </c>
      <c r="E2295" s="164">
        <v>0</v>
      </c>
      <c r="F2295" s="164">
        <v>2092</v>
      </c>
    </row>
    <row r="2296" spans="1:6" ht="15.75">
      <c r="A2296" t="str">
        <f t="shared" si="35"/>
        <v>.18.032.0702</v>
      </c>
      <c r="B2296" t="s">
        <v>1130</v>
      </c>
      <c r="C2296" t="s">
        <v>1131</v>
      </c>
      <c r="D2296" s="164">
        <v>47600</v>
      </c>
      <c r="E2296" s="164">
        <v>0</v>
      </c>
      <c r="F2296" s="164">
        <v>318</v>
      </c>
    </row>
    <row r="2297" spans="1:6" ht="15.75">
      <c r="A2297" t="str">
        <f t="shared" si="35"/>
        <v>.18.032.0800</v>
      </c>
      <c r="B2297" t="s">
        <v>1132</v>
      </c>
      <c r="C2297" t="s">
        <v>1133</v>
      </c>
      <c r="D2297" s="164">
        <v>350100</v>
      </c>
      <c r="E2297" s="164">
        <v>0</v>
      </c>
      <c r="F2297" s="164">
        <v>3501</v>
      </c>
    </row>
    <row r="2298" spans="1:6" ht="15.75">
      <c r="A2298" t="str">
        <f t="shared" si="35"/>
        <v>.18.032.0900</v>
      </c>
      <c r="B2298" t="s">
        <v>1134</v>
      </c>
      <c r="C2298" t="s">
        <v>543</v>
      </c>
      <c r="D2298" s="164">
        <v>324200</v>
      </c>
      <c r="E2298" s="164">
        <v>0</v>
      </c>
      <c r="F2298" s="164">
        <v>3242</v>
      </c>
    </row>
    <row r="2299" spans="1:6" ht="15.75">
      <c r="A2299" t="str">
        <f t="shared" si="35"/>
        <v>.18.033.0100</v>
      </c>
      <c r="B2299" t="s">
        <v>1135</v>
      </c>
      <c r="C2299" t="s">
        <v>1129</v>
      </c>
      <c r="D2299" s="164">
        <v>172600</v>
      </c>
      <c r="E2299" s="164">
        <v>172600</v>
      </c>
      <c r="F2299" s="164">
        <v>1726</v>
      </c>
    </row>
    <row r="2300" spans="1:6" ht="15.75">
      <c r="A2300" t="str">
        <f t="shared" si="35"/>
        <v>.18.033.0101</v>
      </c>
      <c r="B2300" t="s">
        <v>1136</v>
      </c>
      <c r="C2300" t="s">
        <v>1050</v>
      </c>
      <c r="D2300" s="164">
        <v>1248600</v>
      </c>
      <c r="E2300" s="164">
        <v>0</v>
      </c>
      <c r="F2300" s="164">
        <v>6243</v>
      </c>
    </row>
    <row r="2301" spans="1:6" ht="15.75">
      <c r="A2301" t="str">
        <f t="shared" si="35"/>
        <v>.18.033.0200</v>
      </c>
      <c r="B2301" t="s">
        <v>1137</v>
      </c>
      <c r="C2301" t="s">
        <v>1138</v>
      </c>
      <c r="D2301" s="164">
        <v>1182600</v>
      </c>
      <c r="E2301" s="164">
        <v>0</v>
      </c>
      <c r="F2301" s="164">
        <v>11826</v>
      </c>
    </row>
    <row r="2302" spans="1:6" ht="15.75">
      <c r="A2302" t="str">
        <f t="shared" si="35"/>
        <v>.18.033.0201</v>
      </c>
      <c r="B2302" t="s">
        <v>1139</v>
      </c>
      <c r="C2302" t="s">
        <v>1140</v>
      </c>
      <c r="D2302" s="164">
        <v>214400</v>
      </c>
      <c r="E2302" s="164">
        <v>204000</v>
      </c>
      <c r="F2302" s="164">
        <v>2144</v>
      </c>
    </row>
    <row r="2303" spans="1:6" ht="15.75">
      <c r="A2303" t="str">
        <f t="shared" si="35"/>
        <v>.18.033.0300</v>
      </c>
      <c r="B2303" t="s">
        <v>1141</v>
      </c>
      <c r="C2303" t="s">
        <v>1142</v>
      </c>
      <c r="D2303" s="164">
        <v>665900</v>
      </c>
      <c r="E2303" s="164">
        <v>0</v>
      </c>
      <c r="F2303" s="164">
        <v>6659</v>
      </c>
    </row>
    <row r="2304" spans="1:6" ht="15.75">
      <c r="A2304" t="str">
        <f t="shared" si="35"/>
        <v>.18.033.0301</v>
      </c>
      <c r="B2304" t="s">
        <v>1143</v>
      </c>
      <c r="C2304" t="s">
        <v>543</v>
      </c>
      <c r="D2304" s="164">
        <v>664600</v>
      </c>
      <c r="E2304" s="164">
        <v>0</v>
      </c>
      <c r="F2304" s="164">
        <v>3323</v>
      </c>
    </row>
    <row r="2305" spans="1:6" ht="15.75">
      <c r="A2305" t="str">
        <f t="shared" si="35"/>
        <v>.18.033.0400</v>
      </c>
      <c r="B2305" t="s">
        <v>1144</v>
      </c>
      <c r="C2305" t="s">
        <v>717</v>
      </c>
      <c r="D2305" s="164">
        <v>1277600</v>
      </c>
      <c r="E2305" s="164">
        <v>0</v>
      </c>
      <c r="F2305" s="164">
        <v>12776</v>
      </c>
    </row>
    <row r="2306" spans="1:6" ht="15.75">
      <c r="A2306" t="str">
        <f t="shared" si="35"/>
        <v>.18.033.0401</v>
      </c>
      <c r="B2306" t="s">
        <v>1145</v>
      </c>
      <c r="C2306" t="s">
        <v>717</v>
      </c>
      <c r="D2306" s="164">
        <v>70100</v>
      </c>
      <c r="E2306" s="164">
        <v>70100</v>
      </c>
      <c r="F2306" s="164">
        <v>421</v>
      </c>
    </row>
    <row r="2307" spans="1:6" ht="15.75">
      <c r="A2307" t="str">
        <f t="shared" si="35"/>
        <v>.18.033.0500</v>
      </c>
      <c r="B2307" t="s">
        <v>1146</v>
      </c>
      <c r="C2307" t="s">
        <v>1147</v>
      </c>
      <c r="D2307" s="164">
        <v>6500</v>
      </c>
      <c r="E2307" s="164">
        <v>0</v>
      </c>
      <c r="F2307" s="164">
        <v>0</v>
      </c>
    </row>
    <row r="2308" spans="1:6" ht="15.75">
      <c r="A2308" t="str">
        <f aca="true" t="shared" si="36" ref="A2308:A2371">CONCATENATE(".",B2308)</f>
        <v>.18.200.0010</v>
      </c>
      <c r="B2308" t="s">
        <v>1148</v>
      </c>
      <c r="C2308" t="s">
        <v>1149</v>
      </c>
      <c r="D2308" s="164">
        <v>300</v>
      </c>
      <c r="E2308" s="164">
        <v>300</v>
      </c>
      <c r="F2308" s="164">
        <v>3</v>
      </c>
    </row>
    <row r="2309" spans="1:6" ht="15.75">
      <c r="A2309" t="str">
        <f t="shared" si="36"/>
        <v>.18.200.0020</v>
      </c>
      <c r="B2309" t="s">
        <v>1150</v>
      </c>
      <c r="C2309" t="s">
        <v>1151</v>
      </c>
      <c r="D2309" s="164">
        <v>38800</v>
      </c>
      <c r="E2309" s="164">
        <v>38800</v>
      </c>
      <c r="F2309" s="164">
        <v>233</v>
      </c>
    </row>
    <row r="2310" spans="1:6" ht="15.75">
      <c r="A2310" t="str">
        <f t="shared" si="36"/>
        <v>.18.200.0030</v>
      </c>
      <c r="B2310" t="s">
        <v>1152</v>
      </c>
      <c r="C2310" t="s">
        <v>129</v>
      </c>
      <c r="D2310" s="164">
        <v>200</v>
      </c>
      <c r="E2310" s="164">
        <v>200</v>
      </c>
      <c r="F2310" s="164">
        <v>3</v>
      </c>
    </row>
    <row r="2311" spans="1:6" ht="15.75">
      <c r="A2311" t="str">
        <f t="shared" si="36"/>
        <v>.18.200.0040</v>
      </c>
      <c r="B2311" t="s">
        <v>1153</v>
      </c>
      <c r="C2311" t="s">
        <v>1154</v>
      </c>
      <c r="D2311" s="164">
        <v>600</v>
      </c>
      <c r="E2311" s="164">
        <v>600</v>
      </c>
      <c r="F2311" s="164">
        <v>9</v>
      </c>
    </row>
    <row r="2312" spans="1:6" ht="15.75">
      <c r="A2312" t="str">
        <f t="shared" si="36"/>
        <v>.18.200.0050</v>
      </c>
      <c r="B2312" t="s">
        <v>1155</v>
      </c>
      <c r="C2312" t="s">
        <v>1156</v>
      </c>
      <c r="D2312" s="164">
        <v>5000</v>
      </c>
      <c r="E2312" s="164">
        <v>5000</v>
      </c>
      <c r="F2312" s="164">
        <v>75</v>
      </c>
    </row>
    <row r="2313" spans="1:6" ht="15.75">
      <c r="A2313" t="str">
        <f t="shared" si="36"/>
        <v>.18.200.0060</v>
      </c>
      <c r="B2313" t="s">
        <v>1157</v>
      </c>
      <c r="C2313" t="s">
        <v>1158</v>
      </c>
      <c r="D2313" s="164">
        <v>1300</v>
      </c>
      <c r="E2313" s="164">
        <v>1300</v>
      </c>
      <c r="F2313" s="164">
        <v>20</v>
      </c>
    </row>
    <row r="2314" spans="1:6" ht="15.75">
      <c r="A2314" t="str">
        <f t="shared" si="36"/>
        <v>.18.200.0070</v>
      </c>
      <c r="B2314" t="s">
        <v>1159</v>
      </c>
      <c r="C2314" t="s">
        <v>1160</v>
      </c>
      <c r="D2314" s="164">
        <v>4400</v>
      </c>
      <c r="E2314" s="164">
        <v>4400</v>
      </c>
      <c r="F2314" s="164">
        <v>66</v>
      </c>
    </row>
    <row r="2315" spans="1:6" ht="15.75">
      <c r="A2315" t="str">
        <f t="shared" si="36"/>
        <v>.18.200.0090</v>
      </c>
      <c r="B2315" t="s">
        <v>1161</v>
      </c>
      <c r="C2315" t="s">
        <v>1162</v>
      </c>
      <c r="D2315" s="164">
        <v>43700</v>
      </c>
      <c r="E2315" s="164">
        <v>43700</v>
      </c>
      <c r="F2315" s="164">
        <v>262</v>
      </c>
    </row>
    <row r="2316" spans="1:6" ht="15.75">
      <c r="A2316" t="str">
        <f t="shared" si="36"/>
        <v>.18.200.0100</v>
      </c>
      <c r="B2316" t="s">
        <v>1163</v>
      </c>
      <c r="C2316" t="s">
        <v>1164</v>
      </c>
      <c r="D2316" s="164">
        <v>62900</v>
      </c>
      <c r="E2316" s="164">
        <v>62900</v>
      </c>
      <c r="F2316" s="164">
        <v>377</v>
      </c>
    </row>
    <row r="2317" spans="1:6" ht="15.75">
      <c r="A2317" t="str">
        <f t="shared" si="36"/>
        <v>.18.200.0110</v>
      </c>
      <c r="B2317" t="s">
        <v>1165</v>
      </c>
      <c r="C2317" t="s">
        <v>1166</v>
      </c>
      <c r="D2317" s="164">
        <v>200</v>
      </c>
      <c r="E2317" s="164">
        <v>200</v>
      </c>
      <c r="F2317" s="164">
        <v>3</v>
      </c>
    </row>
    <row r="2318" spans="1:6" ht="15.75">
      <c r="A2318" t="str">
        <f t="shared" si="36"/>
        <v>.18.200.0120</v>
      </c>
      <c r="B2318" t="s">
        <v>1167</v>
      </c>
      <c r="C2318" t="s">
        <v>1166</v>
      </c>
      <c r="D2318" s="164">
        <v>61100</v>
      </c>
      <c r="E2318" s="164">
        <v>61100</v>
      </c>
      <c r="F2318" s="164">
        <v>611</v>
      </c>
    </row>
    <row r="2319" spans="1:6" ht="15.75">
      <c r="A2319" t="str">
        <f t="shared" si="36"/>
        <v>.18.200.0210</v>
      </c>
      <c r="B2319" t="s">
        <v>1168</v>
      </c>
      <c r="C2319" t="s">
        <v>1169</v>
      </c>
      <c r="D2319" s="164">
        <v>100</v>
      </c>
      <c r="E2319" s="164">
        <v>100</v>
      </c>
      <c r="F2319" s="164">
        <v>1</v>
      </c>
    </row>
    <row r="2320" spans="1:6" ht="15.75">
      <c r="A2320" t="str">
        <f t="shared" si="36"/>
        <v>.18.200.0220</v>
      </c>
      <c r="B2320" t="s">
        <v>1170</v>
      </c>
      <c r="C2320" t="s">
        <v>859</v>
      </c>
      <c r="D2320" s="164">
        <v>99500</v>
      </c>
      <c r="E2320" s="164">
        <v>99500</v>
      </c>
      <c r="F2320" s="164">
        <v>712</v>
      </c>
    </row>
    <row r="2321" spans="1:6" ht="15.75">
      <c r="A2321" t="str">
        <f t="shared" si="36"/>
        <v>.18.200.0240</v>
      </c>
      <c r="B2321" t="s">
        <v>1171</v>
      </c>
      <c r="C2321" t="s">
        <v>1172</v>
      </c>
      <c r="D2321" s="164">
        <v>15900</v>
      </c>
      <c r="E2321" s="164">
        <v>15900</v>
      </c>
      <c r="F2321" s="164">
        <v>159</v>
      </c>
    </row>
    <row r="2322" spans="1:6" ht="15.75">
      <c r="A2322" t="str">
        <f t="shared" si="36"/>
        <v>.18.200.0250</v>
      </c>
      <c r="B2322" t="s">
        <v>1173</v>
      </c>
      <c r="C2322" t="s">
        <v>1172</v>
      </c>
      <c r="D2322" s="164">
        <v>83600</v>
      </c>
      <c r="E2322" s="164">
        <v>83600</v>
      </c>
      <c r="F2322" s="164">
        <v>554</v>
      </c>
    </row>
    <row r="2323" spans="1:6" ht="15.75">
      <c r="A2323" t="str">
        <f t="shared" si="36"/>
        <v>.18.200.0270</v>
      </c>
      <c r="B2323" t="s">
        <v>1174</v>
      </c>
      <c r="C2323" t="s">
        <v>999</v>
      </c>
      <c r="D2323" s="164">
        <v>62800</v>
      </c>
      <c r="E2323" s="164">
        <v>62800</v>
      </c>
      <c r="F2323" s="164">
        <v>377</v>
      </c>
    </row>
    <row r="2324" spans="1:6" ht="15.75">
      <c r="A2324" t="str">
        <f t="shared" si="36"/>
        <v>.18.461.0010</v>
      </c>
      <c r="B2324" t="s">
        <v>1175</v>
      </c>
      <c r="C2324" t="s">
        <v>1176</v>
      </c>
      <c r="D2324" s="164">
        <v>18500</v>
      </c>
      <c r="E2324" s="164">
        <v>18500</v>
      </c>
      <c r="F2324" s="164">
        <v>185</v>
      </c>
    </row>
    <row r="2325" spans="1:6" ht="15.75">
      <c r="A2325" t="str">
        <f t="shared" si="36"/>
        <v>.18.461.0020</v>
      </c>
      <c r="B2325" t="s">
        <v>1177</v>
      </c>
      <c r="C2325" t="s">
        <v>1178</v>
      </c>
      <c r="D2325" s="164">
        <v>45700</v>
      </c>
      <c r="E2325" s="164">
        <v>45700</v>
      </c>
      <c r="F2325" s="164">
        <v>274</v>
      </c>
    </row>
    <row r="2326" spans="1:6" ht="15.75">
      <c r="A2326" t="str">
        <f t="shared" si="36"/>
        <v>.18.461.0030</v>
      </c>
      <c r="B2326" t="s">
        <v>1179</v>
      </c>
      <c r="C2326" t="s">
        <v>1180</v>
      </c>
      <c r="D2326" s="164">
        <v>48900</v>
      </c>
      <c r="E2326" s="164">
        <v>48900</v>
      </c>
      <c r="F2326" s="164">
        <v>293</v>
      </c>
    </row>
    <row r="2327" spans="1:6" ht="15.75">
      <c r="A2327" t="str">
        <f t="shared" si="36"/>
        <v>.18.461.0040</v>
      </c>
      <c r="B2327" t="s">
        <v>1181</v>
      </c>
      <c r="C2327" t="s">
        <v>1182</v>
      </c>
      <c r="D2327" s="164">
        <v>26200</v>
      </c>
      <c r="E2327" s="164">
        <v>26200</v>
      </c>
      <c r="F2327" s="164">
        <v>262</v>
      </c>
    </row>
    <row r="2328" spans="1:6" ht="15.75">
      <c r="A2328" t="str">
        <f t="shared" si="36"/>
        <v>.18.461.0050</v>
      </c>
      <c r="B2328" t="s">
        <v>1183</v>
      </c>
      <c r="C2328" t="s">
        <v>1149</v>
      </c>
      <c r="D2328" s="164">
        <v>89100</v>
      </c>
      <c r="E2328" s="164">
        <v>89100</v>
      </c>
      <c r="F2328" s="164">
        <v>599</v>
      </c>
    </row>
    <row r="2329" spans="1:6" ht="15.75">
      <c r="A2329" t="str">
        <f t="shared" si="36"/>
        <v>.18.461.0060</v>
      </c>
      <c r="B2329" t="s">
        <v>1184</v>
      </c>
      <c r="C2329" t="s">
        <v>1166</v>
      </c>
      <c r="D2329" s="164">
        <v>100</v>
      </c>
      <c r="E2329" s="164">
        <v>100</v>
      </c>
      <c r="F2329" s="164">
        <v>1</v>
      </c>
    </row>
    <row r="2330" spans="1:6" ht="15.75">
      <c r="A2330" t="str">
        <f t="shared" si="36"/>
        <v>.18.461.0070</v>
      </c>
      <c r="B2330" t="s">
        <v>1185</v>
      </c>
      <c r="C2330" t="s">
        <v>1186</v>
      </c>
      <c r="D2330" s="164">
        <v>50900</v>
      </c>
      <c r="E2330" s="164">
        <v>50900</v>
      </c>
      <c r="F2330" s="164">
        <v>474</v>
      </c>
    </row>
    <row r="2331" spans="1:6" ht="15.75">
      <c r="A2331" t="str">
        <f t="shared" si="36"/>
        <v>.18.461.0080</v>
      </c>
      <c r="B2331" t="s">
        <v>1187</v>
      </c>
      <c r="C2331" t="s">
        <v>1188</v>
      </c>
      <c r="D2331" s="164">
        <v>48700</v>
      </c>
      <c r="E2331" s="164">
        <v>48700</v>
      </c>
      <c r="F2331" s="164">
        <v>292</v>
      </c>
    </row>
    <row r="2332" spans="1:6" ht="15.75">
      <c r="A2332" t="str">
        <f t="shared" si="36"/>
        <v>.18.461.0090</v>
      </c>
      <c r="B2332" t="s">
        <v>1189</v>
      </c>
      <c r="C2332" t="s">
        <v>2911</v>
      </c>
      <c r="D2332" s="164">
        <v>700</v>
      </c>
      <c r="E2332" s="164">
        <v>700</v>
      </c>
      <c r="F2332" s="164">
        <v>7</v>
      </c>
    </row>
    <row r="2333" spans="1:6" ht="15.75">
      <c r="A2333" t="str">
        <f t="shared" si="36"/>
        <v>.18.461.0091</v>
      </c>
      <c r="B2333" t="s">
        <v>1190</v>
      </c>
      <c r="C2333" t="s">
        <v>1188</v>
      </c>
      <c r="D2333" s="164">
        <v>100</v>
      </c>
      <c r="E2333" s="164">
        <v>100</v>
      </c>
      <c r="F2333" s="164">
        <v>1</v>
      </c>
    </row>
    <row r="2334" spans="1:6" ht="15.75">
      <c r="A2334" t="str">
        <f t="shared" si="36"/>
        <v>.18.461.0210</v>
      </c>
      <c r="B2334" t="s">
        <v>1191</v>
      </c>
      <c r="C2334" t="s">
        <v>1192</v>
      </c>
      <c r="D2334" s="164">
        <v>91500</v>
      </c>
      <c r="E2334" s="164">
        <v>91500</v>
      </c>
      <c r="F2334" s="164">
        <v>625</v>
      </c>
    </row>
    <row r="2335" spans="1:6" ht="15.75">
      <c r="A2335" t="str">
        <f t="shared" si="36"/>
        <v>.18.461.0220</v>
      </c>
      <c r="B2335" t="s">
        <v>1193</v>
      </c>
      <c r="C2335" t="s">
        <v>1194</v>
      </c>
      <c r="D2335" s="164">
        <v>83900</v>
      </c>
      <c r="E2335" s="164">
        <v>83900</v>
      </c>
      <c r="F2335" s="164">
        <v>542</v>
      </c>
    </row>
    <row r="2336" spans="1:6" ht="15.75">
      <c r="A2336" t="str">
        <f t="shared" si="36"/>
        <v>.18.461.0230</v>
      </c>
      <c r="B2336" t="s">
        <v>1195</v>
      </c>
      <c r="C2336" t="s">
        <v>1196</v>
      </c>
      <c r="D2336" s="164">
        <v>61800</v>
      </c>
      <c r="E2336" s="164">
        <v>61800</v>
      </c>
      <c r="F2336" s="164">
        <v>371</v>
      </c>
    </row>
    <row r="2337" spans="1:6" ht="15.75">
      <c r="A2337" t="str">
        <f t="shared" si="36"/>
        <v>.18.461.0240</v>
      </c>
      <c r="B2337" t="s">
        <v>1197</v>
      </c>
      <c r="C2337" t="s">
        <v>886</v>
      </c>
      <c r="D2337" s="164">
        <v>73000</v>
      </c>
      <c r="E2337" s="164">
        <v>0</v>
      </c>
      <c r="F2337" s="164">
        <v>0</v>
      </c>
    </row>
    <row r="2338" spans="1:6" ht="15.75">
      <c r="A2338" t="str">
        <f t="shared" si="36"/>
        <v>.18.461.0250</v>
      </c>
      <c r="B2338" t="s">
        <v>1198</v>
      </c>
      <c r="C2338" t="s">
        <v>1169</v>
      </c>
      <c r="D2338" s="164">
        <v>93600</v>
      </c>
      <c r="E2338" s="164">
        <v>93600</v>
      </c>
      <c r="F2338" s="164">
        <v>648</v>
      </c>
    </row>
    <row r="2339" spans="1:6" ht="15.75">
      <c r="A2339" t="str">
        <f t="shared" si="36"/>
        <v>.18.461.0410</v>
      </c>
      <c r="B2339" t="s">
        <v>1199</v>
      </c>
      <c r="C2339" t="s">
        <v>978</v>
      </c>
      <c r="D2339" s="164">
        <v>900</v>
      </c>
      <c r="E2339" s="164">
        <v>900</v>
      </c>
      <c r="F2339" s="164">
        <v>11</v>
      </c>
    </row>
    <row r="2340" spans="1:6" ht="15.75">
      <c r="A2340" t="str">
        <f t="shared" si="36"/>
        <v>.18.461.0420</v>
      </c>
      <c r="B2340" t="s">
        <v>1200</v>
      </c>
      <c r="C2340" t="s">
        <v>1201</v>
      </c>
      <c r="D2340" s="164">
        <v>500</v>
      </c>
      <c r="E2340" s="164">
        <v>500</v>
      </c>
      <c r="F2340" s="164">
        <v>6</v>
      </c>
    </row>
    <row r="2341" spans="1:6" ht="15.75">
      <c r="A2341" t="str">
        <f t="shared" si="36"/>
        <v>.18.461.0430</v>
      </c>
      <c r="B2341" t="s">
        <v>1202</v>
      </c>
      <c r="C2341" t="s">
        <v>1201</v>
      </c>
      <c r="D2341" s="164">
        <v>800</v>
      </c>
      <c r="E2341" s="164">
        <v>800</v>
      </c>
      <c r="F2341" s="164">
        <v>12</v>
      </c>
    </row>
    <row r="2342" spans="1:6" ht="15.75">
      <c r="A2342" t="str">
        <f t="shared" si="36"/>
        <v>.18.461.0440</v>
      </c>
      <c r="B2342" t="s">
        <v>1203</v>
      </c>
      <c r="C2342" t="s">
        <v>1201</v>
      </c>
      <c r="D2342" s="164">
        <v>47500</v>
      </c>
      <c r="E2342" s="164">
        <v>47500</v>
      </c>
      <c r="F2342" s="164">
        <v>713</v>
      </c>
    </row>
    <row r="2343" spans="1:6" ht="15.75">
      <c r="A2343" t="str">
        <f t="shared" si="36"/>
        <v>.18.461.0450</v>
      </c>
      <c r="B2343" t="s">
        <v>1204</v>
      </c>
      <c r="C2343" t="s">
        <v>1205</v>
      </c>
      <c r="D2343" s="164">
        <v>28900</v>
      </c>
      <c r="E2343" s="164">
        <v>28900</v>
      </c>
      <c r="F2343" s="164">
        <v>289</v>
      </c>
    </row>
    <row r="2344" spans="1:6" ht="15.75">
      <c r="A2344" t="str">
        <f t="shared" si="36"/>
        <v>.18.461.0470</v>
      </c>
      <c r="B2344" t="s">
        <v>1206</v>
      </c>
      <c r="C2344" t="s">
        <v>978</v>
      </c>
      <c r="D2344" s="164">
        <v>1400</v>
      </c>
      <c r="E2344" s="164">
        <v>1400</v>
      </c>
      <c r="F2344" s="164">
        <v>18</v>
      </c>
    </row>
    <row r="2345" spans="1:6" ht="15.75">
      <c r="A2345" t="str">
        <f t="shared" si="36"/>
        <v>.18.461.0610</v>
      </c>
      <c r="B2345" t="s">
        <v>1207</v>
      </c>
      <c r="C2345" t="s">
        <v>978</v>
      </c>
      <c r="D2345" s="164">
        <v>2000</v>
      </c>
      <c r="E2345" s="164">
        <v>2000</v>
      </c>
      <c r="F2345" s="164">
        <v>25</v>
      </c>
    </row>
    <row r="2346" spans="1:6" ht="15.75">
      <c r="A2346" t="str">
        <f t="shared" si="36"/>
        <v>.18.461.0620</v>
      </c>
      <c r="B2346" t="s">
        <v>1208</v>
      </c>
      <c r="C2346" t="s">
        <v>1209</v>
      </c>
      <c r="D2346" s="164">
        <v>100</v>
      </c>
      <c r="E2346" s="164">
        <v>100</v>
      </c>
      <c r="F2346" s="164">
        <v>1</v>
      </c>
    </row>
    <row r="2347" spans="1:6" ht="15.75">
      <c r="A2347" t="str">
        <f t="shared" si="36"/>
        <v>.18.461.0630</v>
      </c>
      <c r="B2347" t="s">
        <v>1210</v>
      </c>
      <c r="C2347" t="s">
        <v>1209</v>
      </c>
      <c r="D2347" s="164">
        <v>98200</v>
      </c>
      <c r="E2347" s="164">
        <v>98200</v>
      </c>
      <c r="F2347" s="164">
        <v>698</v>
      </c>
    </row>
    <row r="2348" spans="1:6" ht="15.75">
      <c r="A2348" t="str">
        <f t="shared" si="36"/>
        <v>.18.461.0640</v>
      </c>
      <c r="B2348" t="s">
        <v>1211</v>
      </c>
      <c r="C2348" t="s">
        <v>1212</v>
      </c>
      <c r="D2348" s="164">
        <v>90000</v>
      </c>
      <c r="E2348" s="164">
        <v>90000</v>
      </c>
      <c r="F2348" s="164">
        <v>609</v>
      </c>
    </row>
    <row r="2349" spans="1:6" ht="15.75">
      <c r="A2349" t="str">
        <f t="shared" si="36"/>
        <v>.18.641.0010</v>
      </c>
      <c r="B2349" t="s">
        <v>1213</v>
      </c>
      <c r="C2349" t="s">
        <v>1214</v>
      </c>
      <c r="D2349" s="164">
        <v>300</v>
      </c>
      <c r="E2349" s="164">
        <v>300</v>
      </c>
      <c r="F2349" s="164">
        <v>4</v>
      </c>
    </row>
    <row r="2350" spans="1:6" ht="15.75">
      <c r="A2350" t="str">
        <f t="shared" si="36"/>
        <v>.18.641.0011</v>
      </c>
      <c r="B2350" t="s">
        <v>1215</v>
      </c>
      <c r="C2350" t="s">
        <v>879</v>
      </c>
      <c r="D2350" s="164">
        <v>100</v>
      </c>
      <c r="E2350" s="164">
        <v>100</v>
      </c>
      <c r="F2350" s="164">
        <v>1</v>
      </c>
    </row>
    <row r="2351" spans="1:6" ht="15.75">
      <c r="A2351" t="str">
        <f t="shared" si="36"/>
        <v>.18.641.0012</v>
      </c>
      <c r="B2351" t="s">
        <v>1216</v>
      </c>
      <c r="C2351" t="s">
        <v>1217</v>
      </c>
      <c r="D2351" s="164">
        <v>100</v>
      </c>
      <c r="E2351" s="164">
        <v>0</v>
      </c>
      <c r="F2351" s="164">
        <v>0</v>
      </c>
    </row>
    <row r="2352" spans="1:6" ht="15.75">
      <c r="A2352" t="str">
        <f t="shared" si="36"/>
        <v>.18.641.0030</v>
      </c>
      <c r="B2352" t="s">
        <v>1218</v>
      </c>
      <c r="C2352" t="s">
        <v>879</v>
      </c>
      <c r="D2352" s="164">
        <v>5900</v>
      </c>
      <c r="E2352" s="164">
        <v>5900</v>
      </c>
      <c r="F2352" s="164">
        <v>59</v>
      </c>
    </row>
    <row r="2353" spans="1:6" ht="15.75">
      <c r="A2353" t="str">
        <f t="shared" si="36"/>
        <v>.18.641.0040</v>
      </c>
      <c r="B2353" t="s">
        <v>1219</v>
      </c>
      <c r="C2353" t="s">
        <v>879</v>
      </c>
      <c r="D2353" s="164">
        <v>52400</v>
      </c>
      <c r="E2353" s="164">
        <v>52400</v>
      </c>
      <c r="F2353" s="164">
        <v>314</v>
      </c>
    </row>
    <row r="2354" spans="1:6" ht="15.75">
      <c r="A2354" t="str">
        <f t="shared" si="36"/>
        <v>.18.641.0060</v>
      </c>
      <c r="B2354" t="s">
        <v>1220</v>
      </c>
      <c r="C2354" t="s">
        <v>1221</v>
      </c>
      <c r="D2354" s="164">
        <v>32900</v>
      </c>
      <c r="E2354" s="164">
        <v>32900</v>
      </c>
      <c r="F2354" s="164">
        <v>197</v>
      </c>
    </row>
    <row r="2355" spans="1:6" ht="15.75">
      <c r="A2355" t="str">
        <f t="shared" si="36"/>
        <v>.18.641.0070</v>
      </c>
      <c r="B2355" t="s">
        <v>1222</v>
      </c>
      <c r="C2355" t="s">
        <v>1223</v>
      </c>
      <c r="D2355" s="164">
        <v>69100</v>
      </c>
      <c r="E2355" s="164">
        <v>69100</v>
      </c>
      <c r="F2355" s="164">
        <v>415</v>
      </c>
    </row>
    <row r="2356" spans="1:6" ht="15.75">
      <c r="A2356" t="str">
        <f t="shared" si="36"/>
        <v>.18.990.0020</v>
      </c>
      <c r="B2356" t="s">
        <v>1224</v>
      </c>
      <c r="C2356" t="s">
        <v>1225</v>
      </c>
      <c r="D2356" s="164">
        <v>300100</v>
      </c>
      <c r="E2356" s="164">
        <v>300100</v>
      </c>
      <c r="F2356" s="164">
        <v>6002</v>
      </c>
    </row>
    <row r="2357" spans="1:6" ht="15.75">
      <c r="A2357" t="str">
        <f t="shared" si="36"/>
        <v>.18.992.0010</v>
      </c>
      <c r="B2357" t="s">
        <v>1226</v>
      </c>
      <c r="C2357" t="s">
        <v>1227</v>
      </c>
      <c r="D2357" s="164">
        <v>120600</v>
      </c>
      <c r="E2357" s="164">
        <v>120600</v>
      </c>
      <c r="F2357" s="164">
        <v>2412</v>
      </c>
    </row>
    <row r="2358" spans="1:6" ht="15.75">
      <c r="A2358" t="str">
        <f t="shared" si="36"/>
        <v>.18.992.0050</v>
      </c>
      <c r="B2358" t="s">
        <v>1228</v>
      </c>
      <c r="C2358" t="s">
        <v>3527</v>
      </c>
      <c r="D2358" s="164">
        <v>89100</v>
      </c>
      <c r="E2358" s="164">
        <v>89100</v>
      </c>
      <c r="F2358" s="164">
        <v>1782</v>
      </c>
    </row>
    <row r="2359" spans="1:6" ht="15.75">
      <c r="A2359" t="str">
        <f t="shared" si="36"/>
        <v>.20.029.0500</v>
      </c>
      <c r="B2359" t="s">
        <v>1229</v>
      </c>
      <c r="C2359" t="s">
        <v>1230</v>
      </c>
      <c r="D2359" s="164">
        <v>728300</v>
      </c>
      <c r="E2359" s="164">
        <v>0</v>
      </c>
      <c r="F2359" s="164">
        <v>7283</v>
      </c>
    </row>
    <row r="2360" spans="1:6" ht="15.75">
      <c r="A2360" t="str">
        <f t="shared" si="36"/>
        <v>.20.029.0700</v>
      </c>
      <c r="B2360" t="s">
        <v>1231</v>
      </c>
      <c r="C2360" t="s">
        <v>1232</v>
      </c>
      <c r="D2360" s="164">
        <v>347700</v>
      </c>
      <c r="E2360" s="164">
        <v>0</v>
      </c>
      <c r="F2360" s="164">
        <v>1739</v>
      </c>
    </row>
    <row r="2361" spans="1:6" ht="15.75">
      <c r="A2361" t="str">
        <f t="shared" si="36"/>
        <v>.20.030.0200</v>
      </c>
      <c r="B2361" t="s">
        <v>1233</v>
      </c>
      <c r="C2361" t="s">
        <v>1234</v>
      </c>
      <c r="D2361" s="164">
        <v>815900</v>
      </c>
      <c r="E2361" s="164">
        <v>0</v>
      </c>
      <c r="F2361" s="164">
        <v>7306</v>
      </c>
    </row>
    <row r="2362" spans="1:6" ht="15.75">
      <c r="A2362" t="str">
        <f t="shared" si="36"/>
        <v>.20.030.0300</v>
      </c>
      <c r="B2362" t="s">
        <v>1235</v>
      </c>
      <c r="C2362" t="s">
        <v>1236</v>
      </c>
      <c r="D2362" s="164">
        <v>840500</v>
      </c>
      <c r="E2362" s="164">
        <v>0</v>
      </c>
      <c r="F2362" s="164">
        <v>5119</v>
      </c>
    </row>
    <row r="2363" spans="1:6" ht="15.75">
      <c r="A2363" t="str">
        <f t="shared" si="36"/>
        <v>.20.030.0400</v>
      </c>
      <c r="B2363" t="s">
        <v>1237</v>
      </c>
      <c r="C2363" t="s">
        <v>1238</v>
      </c>
      <c r="D2363" s="164">
        <v>734600</v>
      </c>
      <c r="E2363" s="164">
        <v>0</v>
      </c>
      <c r="F2363" s="164">
        <v>7346</v>
      </c>
    </row>
    <row r="2364" spans="1:6" ht="15.75">
      <c r="A2364" t="str">
        <f t="shared" si="36"/>
        <v>.20.030.0401</v>
      </c>
      <c r="B2364" t="s">
        <v>1239</v>
      </c>
      <c r="C2364" t="s">
        <v>1920</v>
      </c>
      <c r="D2364" s="164">
        <v>108800</v>
      </c>
      <c r="E2364" s="164">
        <v>108800</v>
      </c>
      <c r="F2364" s="164">
        <v>814</v>
      </c>
    </row>
    <row r="2365" spans="1:6" ht="15.75">
      <c r="A2365" t="str">
        <f t="shared" si="36"/>
        <v>.20.030.0402</v>
      </c>
      <c r="B2365" t="s">
        <v>1240</v>
      </c>
      <c r="C2365" t="s">
        <v>1238</v>
      </c>
      <c r="D2365" s="164">
        <v>80200</v>
      </c>
      <c r="E2365" s="164">
        <v>0</v>
      </c>
      <c r="F2365" s="164">
        <v>802</v>
      </c>
    </row>
    <row r="2366" spans="1:6" ht="15.75">
      <c r="A2366" t="str">
        <f t="shared" si="36"/>
        <v>.20.030.0500</v>
      </c>
      <c r="B2366" t="s">
        <v>1241</v>
      </c>
      <c r="C2366" t="s">
        <v>1236</v>
      </c>
      <c r="D2366" s="164">
        <v>791400</v>
      </c>
      <c r="E2366" s="164">
        <v>0</v>
      </c>
      <c r="F2366" s="164">
        <v>7914</v>
      </c>
    </row>
    <row r="2367" spans="1:6" ht="15.75">
      <c r="A2367" t="str">
        <f t="shared" si="36"/>
        <v>.20.030.0700</v>
      </c>
      <c r="B2367" t="s">
        <v>1242</v>
      </c>
      <c r="C2367" t="s">
        <v>1243</v>
      </c>
      <c r="D2367" s="164">
        <v>812900</v>
      </c>
      <c r="E2367" s="164">
        <v>0</v>
      </c>
      <c r="F2367" s="164">
        <v>8129</v>
      </c>
    </row>
    <row r="2368" spans="1:6" ht="15.75">
      <c r="A2368" t="str">
        <f t="shared" si="36"/>
        <v>.20.030.0800</v>
      </c>
      <c r="B2368" t="s">
        <v>1244</v>
      </c>
      <c r="C2368" t="s">
        <v>1245</v>
      </c>
      <c r="D2368" s="164">
        <v>713100</v>
      </c>
      <c r="E2368" s="164">
        <v>0</v>
      </c>
      <c r="F2368" s="164">
        <v>7131</v>
      </c>
    </row>
    <row r="2369" spans="1:6" ht="15.75">
      <c r="A2369" t="str">
        <f t="shared" si="36"/>
        <v>.20.030.0900</v>
      </c>
      <c r="B2369" t="s">
        <v>1246</v>
      </c>
      <c r="C2369" t="s">
        <v>1247</v>
      </c>
      <c r="D2369" s="164">
        <v>94000</v>
      </c>
      <c r="E2369" s="164">
        <v>94000</v>
      </c>
      <c r="F2369" s="164">
        <v>652</v>
      </c>
    </row>
    <row r="2370" spans="1:6" ht="15.75">
      <c r="A2370" t="str">
        <f t="shared" si="36"/>
        <v>.20.031.0100</v>
      </c>
      <c r="B2370" t="s">
        <v>1248</v>
      </c>
      <c r="C2370" t="s">
        <v>1249</v>
      </c>
      <c r="D2370" s="164">
        <v>1631500</v>
      </c>
      <c r="E2370" s="164">
        <v>0</v>
      </c>
      <c r="F2370" s="164">
        <v>16315</v>
      </c>
    </row>
    <row r="2371" spans="1:6" ht="15.75">
      <c r="A2371" t="str">
        <f t="shared" si="36"/>
        <v>.20.031.0200</v>
      </c>
      <c r="B2371" t="s">
        <v>1250</v>
      </c>
      <c r="C2371" t="s">
        <v>1238</v>
      </c>
      <c r="D2371" s="164">
        <v>1601400</v>
      </c>
      <c r="E2371" s="164">
        <v>0</v>
      </c>
      <c r="F2371" s="164">
        <v>16014</v>
      </c>
    </row>
    <row r="2372" spans="1:6" ht="15.75">
      <c r="A2372" t="str">
        <f aca="true" t="shared" si="37" ref="A2372:A2378">CONCATENATE(".",B2372)</f>
        <v>.20.031.0300</v>
      </c>
      <c r="B2372" t="s">
        <v>1251</v>
      </c>
      <c r="C2372" t="s">
        <v>1252</v>
      </c>
      <c r="D2372" s="164">
        <v>1006100</v>
      </c>
      <c r="E2372" s="164">
        <v>0</v>
      </c>
      <c r="F2372" s="164">
        <v>10061</v>
      </c>
    </row>
    <row r="2373" spans="1:6" ht="15.75">
      <c r="A2373" t="str">
        <f t="shared" si="37"/>
        <v>.20.031.0400</v>
      </c>
      <c r="B2373" t="s">
        <v>1253</v>
      </c>
      <c r="C2373" t="s">
        <v>1234</v>
      </c>
      <c r="D2373" s="164">
        <v>1357300</v>
      </c>
      <c r="E2373" s="164">
        <v>0</v>
      </c>
      <c r="F2373" s="164">
        <v>13573</v>
      </c>
    </row>
    <row r="2374" spans="1:6" ht="15.75">
      <c r="A2374" t="str">
        <f t="shared" si="37"/>
        <v>.20.031.0401</v>
      </c>
      <c r="B2374" t="s">
        <v>1254</v>
      </c>
      <c r="C2374" t="s">
        <v>1255</v>
      </c>
      <c r="D2374" s="164">
        <v>18200</v>
      </c>
      <c r="E2374" s="164">
        <v>18200</v>
      </c>
      <c r="F2374" s="164">
        <v>182</v>
      </c>
    </row>
    <row r="2375" spans="1:6" ht="15.75">
      <c r="A2375" t="str">
        <f t="shared" si="37"/>
        <v>.20.032.0200</v>
      </c>
      <c r="B2375" t="s">
        <v>1256</v>
      </c>
      <c r="C2375" t="s">
        <v>815</v>
      </c>
      <c r="D2375" s="164">
        <v>1111000</v>
      </c>
      <c r="E2375" s="164">
        <v>0</v>
      </c>
      <c r="F2375" s="164">
        <v>11110</v>
      </c>
    </row>
    <row r="2376" spans="1:6" ht="15.75">
      <c r="A2376" t="str">
        <f t="shared" si="37"/>
        <v>.20.032.0300</v>
      </c>
      <c r="B2376" t="s">
        <v>1257</v>
      </c>
      <c r="C2376" t="s">
        <v>1245</v>
      </c>
      <c r="D2376" s="164">
        <v>571900</v>
      </c>
      <c r="E2376" s="164">
        <v>0</v>
      </c>
      <c r="F2376" s="164">
        <v>5719</v>
      </c>
    </row>
    <row r="2377" spans="1:6" ht="15.75">
      <c r="A2377" t="str">
        <f t="shared" si="37"/>
        <v>.20.032.0400</v>
      </c>
      <c r="B2377" t="s">
        <v>1258</v>
      </c>
      <c r="C2377" t="s">
        <v>1259</v>
      </c>
      <c r="D2377" s="164">
        <v>30100</v>
      </c>
      <c r="E2377" s="164">
        <v>30100</v>
      </c>
      <c r="F2377" s="164">
        <v>301</v>
      </c>
    </row>
    <row r="2378" spans="1:6" ht="15.75">
      <c r="A2378" t="str">
        <f t="shared" si="37"/>
        <v>.20.992.0010</v>
      </c>
      <c r="B2378" t="s">
        <v>1260</v>
      </c>
      <c r="C2378" t="s">
        <v>1227</v>
      </c>
      <c r="D2378" s="164">
        <v>31600</v>
      </c>
      <c r="E2378" s="164">
        <v>31600</v>
      </c>
      <c r="F2378" s="164">
        <v>632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18"/>
  <sheetViews>
    <sheetView zoomScalePageLayoutView="0" workbookViewId="0" topLeftCell="A1">
      <pane xSplit="3" ySplit="3" topLeftCell="D1898" activePane="bottomRight" state="frozen"/>
      <selection pane="topLeft" activeCell="D3" sqref="D3:D6"/>
      <selection pane="topRight" activeCell="D3" sqref="D3:D6"/>
      <selection pane="bottomLeft" activeCell="D3" sqref="D3:D6"/>
      <selection pane="bottomRight" activeCell="K4" sqref="K4:K1918"/>
    </sheetView>
  </sheetViews>
  <sheetFormatPr defaultColWidth="8.00390625" defaultRowHeight="15.75"/>
  <cols>
    <col min="1" max="1" width="7.625" style="41" customWidth="1"/>
    <col min="2" max="2" width="5.875" style="41" customWidth="1"/>
    <col min="3" max="4" width="10.625" style="41" customWidth="1"/>
    <col min="5" max="7" width="20.75390625" style="43" customWidth="1"/>
    <col min="8" max="8" width="10.125" style="41" customWidth="1"/>
    <col min="9" max="9" width="20.75390625" style="43" customWidth="1"/>
    <col min="10" max="10" width="10.50390625" style="41" customWidth="1"/>
    <col min="11" max="11" width="10.00390625" style="41" customWidth="1"/>
    <col min="12" max="12" width="10.75390625" style="41" customWidth="1"/>
    <col min="13" max="16384" width="8.00390625" style="44" customWidth="1"/>
  </cols>
  <sheetData>
    <row r="1" spans="1:12" ht="15.75">
      <c r="A1" s="41" t="s">
        <v>2657</v>
      </c>
      <c r="C1" s="42">
        <f>SUBTOTAL(3,C4:C1918)</f>
        <v>1915</v>
      </c>
      <c r="D1" s="42"/>
      <c r="J1" s="42"/>
      <c r="K1" s="42"/>
      <c r="L1" s="42"/>
    </row>
    <row r="2" spans="1:12" s="46" customFormat="1" ht="20.25">
      <c r="A2" s="45"/>
      <c r="C2" s="45"/>
      <c r="D2" s="45"/>
      <c r="E2" s="47"/>
      <c r="F2" s="47"/>
      <c r="G2" s="47"/>
      <c r="H2" s="45"/>
      <c r="I2" s="47"/>
      <c r="J2" s="45"/>
      <c r="K2" s="45"/>
      <c r="L2" s="45"/>
    </row>
    <row r="3" spans="1:12" s="46" customFormat="1" ht="81" customHeight="1">
      <c r="A3" s="48" t="s">
        <v>2658</v>
      </c>
      <c r="B3" s="48" t="s">
        <v>2659</v>
      </c>
      <c r="C3" s="48" t="s">
        <v>2660</v>
      </c>
      <c r="D3" s="48" t="s">
        <v>2661</v>
      </c>
      <c r="E3" s="49" t="s">
        <v>2662</v>
      </c>
      <c r="F3" s="49" t="s">
        <v>2663</v>
      </c>
      <c r="G3" s="49" t="s">
        <v>2664</v>
      </c>
      <c r="H3" s="48" t="s">
        <v>2665</v>
      </c>
      <c r="I3" s="49" t="s">
        <v>2666</v>
      </c>
      <c r="J3" s="48" t="s">
        <v>2667</v>
      </c>
      <c r="K3" s="48" t="s">
        <v>2668</v>
      </c>
      <c r="L3" s="49" t="s">
        <v>2669</v>
      </c>
    </row>
    <row r="4" spans="1:17" ht="12.75">
      <c r="A4" s="41">
        <v>2015</v>
      </c>
      <c r="B4" s="41" t="s">
        <v>2670</v>
      </c>
      <c r="C4" s="41">
        <v>20010100</v>
      </c>
      <c r="D4" s="41" t="s">
        <v>2671</v>
      </c>
      <c r="E4" s="43" t="s">
        <v>2672</v>
      </c>
      <c r="F4" s="43" t="s">
        <v>2673</v>
      </c>
      <c r="G4" s="43" t="s">
        <v>2674</v>
      </c>
      <c r="H4" s="41">
        <v>105</v>
      </c>
      <c r="I4" s="43" t="s">
        <v>2675</v>
      </c>
      <c r="J4" s="50">
        <v>551500</v>
      </c>
      <c r="K4" s="50">
        <v>2758</v>
      </c>
      <c r="L4" s="50">
        <v>0</v>
      </c>
      <c r="M4" s="51"/>
      <c r="N4" s="51"/>
      <c r="O4" s="51"/>
      <c r="P4" s="41"/>
      <c r="Q4" s="51"/>
    </row>
    <row r="5" spans="1:17" ht="12.75">
      <c r="A5" s="41">
        <v>2015</v>
      </c>
      <c r="B5" s="41" t="s">
        <v>2670</v>
      </c>
      <c r="C5" s="41">
        <v>20010200</v>
      </c>
      <c r="D5" s="41" t="s">
        <v>2676</v>
      </c>
      <c r="E5" s="43" t="s">
        <v>2672</v>
      </c>
      <c r="F5" s="43" t="s">
        <v>2673</v>
      </c>
      <c r="G5" s="43" t="s">
        <v>2674</v>
      </c>
      <c r="H5" s="41">
        <v>105</v>
      </c>
      <c r="I5" s="43" t="s">
        <v>2675</v>
      </c>
      <c r="J5" s="50">
        <v>1362000</v>
      </c>
      <c r="K5" s="50">
        <v>13620</v>
      </c>
      <c r="L5" s="50">
        <v>0</v>
      </c>
      <c r="M5" s="51"/>
      <c r="N5" s="51"/>
      <c r="O5" s="51"/>
      <c r="P5" s="41"/>
      <c r="Q5" s="51"/>
    </row>
    <row r="6" spans="1:17" ht="12.75">
      <c r="A6" s="41">
        <v>2015</v>
      </c>
      <c r="B6" s="41" t="s">
        <v>2670</v>
      </c>
      <c r="C6" s="41">
        <v>20010250</v>
      </c>
      <c r="D6" s="41" t="s">
        <v>2677</v>
      </c>
      <c r="E6" s="43" t="s">
        <v>2678</v>
      </c>
      <c r="F6" s="43" t="s">
        <v>2679</v>
      </c>
      <c r="G6" s="43" t="s">
        <v>2680</v>
      </c>
      <c r="H6" s="41">
        <v>201</v>
      </c>
      <c r="I6" s="43" t="s">
        <v>2681</v>
      </c>
      <c r="J6" s="50">
        <v>67100</v>
      </c>
      <c r="K6" s="50">
        <v>403</v>
      </c>
      <c r="L6" s="50">
        <v>67100</v>
      </c>
      <c r="M6" s="51"/>
      <c r="N6" s="51"/>
      <c r="O6" s="51"/>
      <c r="P6" s="41"/>
      <c r="Q6" s="51"/>
    </row>
    <row r="7" spans="1:17" ht="12.75">
      <c r="A7" s="41">
        <v>2015</v>
      </c>
      <c r="B7" s="41" t="s">
        <v>2670</v>
      </c>
      <c r="C7" s="41">
        <v>20010300</v>
      </c>
      <c r="D7" s="41" t="s">
        <v>2682</v>
      </c>
      <c r="E7" s="43" t="s">
        <v>2672</v>
      </c>
      <c r="F7" s="43" t="s">
        <v>2673</v>
      </c>
      <c r="G7" s="43" t="s">
        <v>2674</v>
      </c>
      <c r="H7" s="41">
        <v>105</v>
      </c>
      <c r="I7" s="43" t="s">
        <v>2675</v>
      </c>
      <c r="J7" s="50">
        <v>623000</v>
      </c>
      <c r="K7" s="50">
        <v>3115</v>
      </c>
      <c r="L7" s="50">
        <v>0</v>
      </c>
      <c r="M7" s="51"/>
      <c r="N7" s="51"/>
      <c r="O7" s="51"/>
      <c r="P7" s="41"/>
      <c r="Q7" s="51"/>
    </row>
    <row r="8" spans="1:17" ht="12.75">
      <c r="A8" s="41">
        <v>2015</v>
      </c>
      <c r="B8" s="41" t="s">
        <v>2670</v>
      </c>
      <c r="C8" s="41">
        <v>20010400</v>
      </c>
      <c r="D8" s="41" t="s">
        <v>2683</v>
      </c>
      <c r="E8" s="43" t="s">
        <v>2684</v>
      </c>
      <c r="G8" s="43" t="s">
        <v>2685</v>
      </c>
      <c r="H8" s="41">
        <v>201</v>
      </c>
      <c r="I8" s="43" t="s">
        <v>2681</v>
      </c>
      <c r="J8" s="50">
        <v>124800</v>
      </c>
      <c r="K8" s="50">
        <v>988</v>
      </c>
      <c r="L8" s="50">
        <v>124800</v>
      </c>
      <c r="M8" s="51"/>
      <c r="N8" s="51"/>
      <c r="O8" s="51"/>
      <c r="P8" s="41"/>
      <c r="Q8" s="51"/>
    </row>
    <row r="9" spans="1:17" ht="12.75">
      <c r="A9" s="41">
        <v>2015</v>
      </c>
      <c r="B9" s="41" t="s">
        <v>2670</v>
      </c>
      <c r="C9" s="41">
        <v>20010500</v>
      </c>
      <c r="D9" s="41" t="s">
        <v>2686</v>
      </c>
      <c r="E9" s="43" t="s">
        <v>2687</v>
      </c>
      <c r="G9" s="43" t="s">
        <v>2688</v>
      </c>
      <c r="H9" s="41">
        <v>101</v>
      </c>
      <c r="I9" s="43" t="s">
        <v>2689</v>
      </c>
      <c r="J9" s="50">
        <v>760700</v>
      </c>
      <c r="K9" s="50">
        <v>7607</v>
      </c>
      <c r="L9" s="50">
        <v>0</v>
      </c>
      <c r="M9" s="51"/>
      <c r="N9" s="51"/>
      <c r="O9" s="51"/>
      <c r="P9" s="41"/>
      <c r="Q9" s="51"/>
    </row>
    <row r="10" spans="1:17" ht="12.75">
      <c r="A10" s="41">
        <v>2015</v>
      </c>
      <c r="B10" s="41" t="s">
        <v>2670</v>
      </c>
      <c r="C10" s="41">
        <v>20010600</v>
      </c>
      <c r="D10" s="41" t="s">
        <v>2690</v>
      </c>
      <c r="E10" s="43" t="s">
        <v>2691</v>
      </c>
      <c r="G10" s="43" t="s">
        <v>2692</v>
      </c>
      <c r="H10" s="41">
        <v>101</v>
      </c>
      <c r="I10" s="43" t="s">
        <v>2689</v>
      </c>
      <c r="J10" s="50">
        <v>656400</v>
      </c>
      <c r="K10" s="50">
        <v>6564</v>
      </c>
      <c r="L10" s="50">
        <v>0</v>
      </c>
      <c r="M10" s="51"/>
      <c r="N10" s="51"/>
      <c r="O10" s="51"/>
      <c r="P10" s="41"/>
      <c r="Q10" s="51"/>
    </row>
    <row r="11" spans="1:17" ht="12.75">
      <c r="A11" s="41">
        <v>2015</v>
      </c>
      <c r="B11" s="41" t="s">
        <v>2670</v>
      </c>
      <c r="C11" s="41">
        <v>20010700</v>
      </c>
      <c r="D11" s="41" t="s">
        <v>2693</v>
      </c>
      <c r="E11" s="43" t="s">
        <v>2694</v>
      </c>
      <c r="G11" s="43" t="s">
        <v>2695</v>
      </c>
      <c r="H11" s="41">
        <v>201</v>
      </c>
      <c r="I11" s="43" t="s">
        <v>2681</v>
      </c>
      <c r="J11" s="50">
        <v>123400</v>
      </c>
      <c r="K11" s="50">
        <v>973</v>
      </c>
      <c r="L11" s="50">
        <v>123400</v>
      </c>
      <c r="M11" s="51"/>
      <c r="N11" s="51"/>
      <c r="O11" s="51"/>
      <c r="P11" s="41"/>
      <c r="Q11" s="51"/>
    </row>
    <row r="12" spans="1:17" ht="12.75">
      <c r="A12" s="41">
        <v>2015</v>
      </c>
      <c r="B12" s="41" t="s">
        <v>2670</v>
      </c>
      <c r="C12" s="41">
        <v>20010800</v>
      </c>
      <c r="D12" s="41" t="s">
        <v>2696</v>
      </c>
      <c r="E12" s="43" t="s">
        <v>2687</v>
      </c>
      <c r="G12" s="43" t="s">
        <v>2688</v>
      </c>
      <c r="H12" s="41">
        <v>101</v>
      </c>
      <c r="I12" s="43" t="s">
        <v>2689</v>
      </c>
      <c r="J12" s="50">
        <v>1792200</v>
      </c>
      <c r="K12" s="50">
        <v>17922</v>
      </c>
      <c r="L12" s="50">
        <v>58200</v>
      </c>
      <c r="M12" s="51"/>
      <c r="N12" s="51"/>
      <c r="O12" s="51"/>
      <c r="P12" s="41"/>
      <c r="Q12" s="51"/>
    </row>
    <row r="13" spans="1:17" ht="12.75">
      <c r="A13" s="41">
        <v>2015</v>
      </c>
      <c r="B13" s="41" t="s">
        <v>2670</v>
      </c>
      <c r="C13" s="41">
        <v>20020100</v>
      </c>
      <c r="D13" s="41" t="s">
        <v>2697</v>
      </c>
      <c r="E13" s="43" t="s">
        <v>2698</v>
      </c>
      <c r="F13" s="43" t="s">
        <v>2699</v>
      </c>
      <c r="G13" s="43" t="s">
        <v>2700</v>
      </c>
      <c r="H13" s="41">
        <v>101</v>
      </c>
      <c r="I13" s="43" t="s">
        <v>2689</v>
      </c>
      <c r="J13" s="50">
        <v>976500</v>
      </c>
      <c r="K13" s="50">
        <v>9765</v>
      </c>
      <c r="L13" s="50">
        <v>0</v>
      </c>
      <c r="M13" s="51"/>
      <c r="N13" s="51"/>
      <c r="O13" s="51"/>
      <c r="P13" s="41"/>
      <c r="Q13" s="51"/>
    </row>
    <row r="14" spans="1:17" ht="12.75">
      <c r="A14" s="41">
        <v>2015</v>
      </c>
      <c r="B14" s="41" t="s">
        <v>2670</v>
      </c>
      <c r="C14" s="41">
        <v>20020150</v>
      </c>
      <c r="D14" s="41" t="s">
        <v>2701</v>
      </c>
      <c r="E14" s="43" t="s">
        <v>2702</v>
      </c>
      <c r="G14" s="43" t="s">
        <v>2703</v>
      </c>
      <c r="H14" s="41">
        <v>201</v>
      </c>
      <c r="I14" s="43" t="s">
        <v>2681</v>
      </c>
      <c r="J14" s="50">
        <v>83100</v>
      </c>
      <c r="K14" s="50">
        <v>533</v>
      </c>
      <c r="L14" s="50">
        <v>83100</v>
      </c>
      <c r="M14" s="51"/>
      <c r="N14" s="51"/>
      <c r="O14" s="51"/>
      <c r="P14" s="41"/>
      <c r="Q14" s="51"/>
    </row>
    <row r="15" spans="1:17" ht="12.75">
      <c r="A15" s="41">
        <v>2015</v>
      </c>
      <c r="B15" s="41" t="s">
        <v>2670</v>
      </c>
      <c r="C15" s="41">
        <v>20020200</v>
      </c>
      <c r="D15" s="41" t="s">
        <v>2704</v>
      </c>
      <c r="E15" s="43" t="s">
        <v>2705</v>
      </c>
      <c r="F15" s="43" t="s">
        <v>2706</v>
      </c>
      <c r="G15" s="43" t="s">
        <v>2707</v>
      </c>
      <c r="H15" s="41">
        <v>101</v>
      </c>
      <c r="I15" s="43" t="s">
        <v>2689</v>
      </c>
      <c r="J15" s="50">
        <v>1407700</v>
      </c>
      <c r="K15" s="50">
        <v>14077</v>
      </c>
      <c r="L15" s="50">
        <v>0</v>
      </c>
      <c r="M15" s="51"/>
      <c r="N15" s="51"/>
      <c r="O15" s="51"/>
      <c r="P15" s="41"/>
      <c r="Q15" s="51"/>
    </row>
    <row r="16" spans="1:17" ht="12.75">
      <c r="A16" s="41">
        <v>2015</v>
      </c>
      <c r="B16" s="41" t="s">
        <v>2670</v>
      </c>
      <c r="C16" s="41">
        <v>20020300</v>
      </c>
      <c r="D16" s="41" t="s">
        <v>2708</v>
      </c>
      <c r="E16" s="43" t="s">
        <v>2705</v>
      </c>
      <c r="F16" s="43" t="s">
        <v>2706</v>
      </c>
      <c r="G16" s="43" t="s">
        <v>2707</v>
      </c>
      <c r="H16" s="41">
        <v>101</v>
      </c>
      <c r="I16" s="43" t="s">
        <v>2689</v>
      </c>
      <c r="J16" s="50">
        <v>758700</v>
      </c>
      <c r="K16" s="50">
        <v>7587</v>
      </c>
      <c r="L16" s="50">
        <v>0</v>
      </c>
      <c r="M16" s="51"/>
      <c r="N16" s="51"/>
      <c r="O16" s="51"/>
      <c r="P16" s="41"/>
      <c r="Q16" s="51"/>
    </row>
    <row r="17" spans="1:17" ht="12.75">
      <c r="A17" s="41">
        <v>2015</v>
      </c>
      <c r="B17" s="41" t="s">
        <v>2670</v>
      </c>
      <c r="C17" s="41">
        <v>20020400</v>
      </c>
      <c r="D17" s="41" t="s">
        <v>2709</v>
      </c>
      <c r="E17" s="43" t="s">
        <v>2710</v>
      </c>
      <c r="G17" s="43" t="s">
        <v>2711</v>
      </c>
      <c r="H17" s="41">
        <v>101</v>
      </c>
      <c r="I17" s="43" t="s">
        <v>2689</v>
      </c>
      <c r="J17" s="50">
        <v>636600</v>
      </c>
      <c r="K17" s="50">
        <v>6366</v>
      </c>
      <c r="L17" s="50">
        <v>0</v>
      </c>
      <c r="M17" s="51"/>
      <c r="N17" s="51"/>
      <c r="O17" s="51"/>
      <c r="P17" s="41"/>
      <c r="Q17" s="51"/>
    </row>
    <row r="18" spans="1:17" ht="12.75">
      <c r="A18" s="41">
        <v>2015</v>
      </c>
      <c r="B18" s="41" t="s">
        <v>2670</v>
      </c>
      <c r="C18" s="41">
        <v>20030100</v>
      </c>
      <c r="D18" s="41" t="s">
        <v>2712</v>
      </c>
      <c r="E18" s="43" t="s">
        <v>2713</v>
      </c>
      <c r="G18" s="43" t="s">
        <v>2714</v>
      </c>
      <c r="H18" s="41">
        <v>105</v>
      </c>
      <c r="I18" s="43" t="s">
        <v>2675</v>
      </c>
      <c r="J18" s="50">
        <v>1440800</v>
      </c>
      <c r="K18" s="50">
        <v>8672</v>
      </c>
      <c r="L18" s="50">
        <v>0</v>
      </c>
      <c r="M18" s="51"/>
      <c r="N18" s="51"/>
      <c r="O18" s="51"/>
      <c r="P18" s="41"/>
      <c r="Q18" s="51"/>
    </row>
    <row r="19" spans="1:17" ht="12.75">
      <c r="A19" s="41">
        <v>2015</v>
      </c>
      <c r="B19" s="41" t="s">
        <v>2670</v>
      </c>
      <c r="C19" s="41">
        <v>20030150</v>
      </c>
      <c r="D19" s="41" t="s">
        <v>2715</v>
      </c>
      <c r="E19" s="43" t="s">
        <v>2716</v>
      </c>
      <c r="G19" s="43" t="s">
        <v>2717</v>
      </c>
      <c r="H19" s="41">
        <v>101</v>
      </c>
      <c r="I19" s="43" t="s">
        <v>2689</v>
      </c>
      <c r="J19" s="50">
        <v>231200</v>
      </c>
      <c r="K19" s="50">
        <v>823</v>
      </c>
      <c r="L19" s="50">
        <v>0</v>
      </c>
      <c r="M19" s="51"/>
      <c r="N19" s="51"/>
      <c r="O19" s="51"/>
      <c r="P19" s="41"/>
      <c r="Q19" s="51"/>
    </row>
    <row r="20" spans="1:17" ht="12.75">
      <c r="A20" s="41">
        <v>2015</v>
      </c>
      <c r="B20" s="41" t="s">
        <v>2670</v>
      </c>
      <c r="C20" s="41">
        <v>20030200</v>
      </c>
      <c r="D20" s="41" t="s">
        <v>2718</v>
      </c>
      <c r="E20" s="43" t="s">
        <v>2713</v>
      </c>
      <c r="G20" s="43" t="s">
        <v>2714</v>
      </c>
      <c r="H20" s="41">
        <v>105</v>
      </c>
      <c r="I20" s="43" t="s">
        <v>2675</v>
      </c>
      <c r="J20" s="50">
        <v>769100</v>
      </c>
      <c r="K20" s="50">
        <v>7691</v>
      </c>
      <c r="L20" s="50">
        <v>0</v>
      </c>
      <c r="M20" s="51"/>
      <c r="N20" s="51"/>
      <c r="O20" s="51"/>
      <c r="P20" s="41"/>
      <c r="Q20" s="51"/>
    </row>
    <row r="21" spans="1:17" ht="12.75">
      <c r="A21" s="41">
        <v>2015</v>
      </c>
      <c r="B21" s="41" t="s">
        <v>2670</v>
      </c>
      <c r="C21" s="41">
        <v>20030300</v>
      </c>
      <c r="D21" s="41" t="s">
        <v>2719</v>
      </c>
      <c r="E21" s="43" t="s">
        <v>2720</v>
      </c>
      <c r="F21" s="43" t="s">
        <v>2721</v>
      </c>
      <c r="G21" s="43" t="s">
        <v>2722</v>
      </c>
      <c r="H21" s="41">
        <v>105</v>
      </c>
      <c r="I21" s="43" t="s">
        <v>2675</v>
      </c>
      <c r="J21" s="50">
        <v>1023700</v>
      </c>
      <c r="K21" s="50">
        <v>7366</v>
      </c>
      <c r="L21" s="50">
        <v>0</v>
      </c>
      <c r="M21" s="51"/>
      <c r="N21" s="51"/>
      <c r="O21" s="51"/>
      <c r="P21" s="41"/>
      <c r="Q21" s="51"/>
    </row>
    <row r="22" spans="1:17" ht="12.75">
      <c r="A22" s="41">
        <v>2015</v>
      </c>
      <c r="B22" s="41" t="s">
        <v>2670</v>
      </c>
      <c r="C22" s="41">
        <v>20030350</v>
      </c>
      <c r="D22" s="41" t="s">
        <v>2723</v>
      </c>
      <c r="E22" s="43" t="s">
        <v>2724</v>
      </c>
      <c r="G22" s="43" t="s">
        <v>2725</v>
      </c>
      <c r="H22" s="41">
        <v>201</v>
      </c>
      <c r="I22" s="43" t="s">
        <v>2681</v>
      </c>
      <c r="J22" s="50">
        <v>73000</v>
      </c>
      <c r="K22" s="50">
        <v>438</v>
      </c>
      <c r="L22" s="50">
        <v>73000</v>
      </c>
      <c r="M22" s="51"/>
      <c r="N22" s="51"/>
      <c r="O22" s="51"/>
      <c r="P22" s="41"/>
      <c r="Q22" s="51"/>
    </row>
    <row r="23" spans="1:17" ht="12.75">
      <c r="A23" s="41">
        <v>2015</v>
      </c>
      <c r="B23" s="41" t="s">
        <v>2670</v>
      </c>
      <c r="C23" s="41">
        <v>20030400</v>
      </c>
      <c r="D23" s="41" t="s">
        <v>2726</v>
      </c>
      <c r="E23" s="43" t="s">
        <v>2727</v>
      </c>
      <c r="G23" s="43" t="s">
        <v>2728</v>
      </c>
      <c r="H23" s="41">
        <v>101</v>
      </c>
      <c r="I23" s="43" t="s">
        <v>2689</v>
      </c>
      <c r="J23" s="50">
        <v>1282700</v>
      </c>
      <c r="K23" s="50">
        <v>6822</v>
      </c>
      <c r="L23" s="50">
        <v>173600</v>
      </c>
      <c r="M23" s="51"/>
      <c r="N23" s="51"/>
      <c r="O23" s="51"/>
      <c r="P23" s="41"/>
      <c r="Q23" s="51"/>
    </row>
    <row r="24" spans="1:17" ht="12.75">
      <c r="A24" s="41">
        <v>2015</v>
      </c>
      <c r="B24" s="41" t="s">
        <v>2670</v>
      </c>
      <c r="C24" s="41">
        <v>20030450</v>
      </c>
      <c r="D24" s="41" t="s">
        <v>2729</v>
      </c>
      <c r="E24" s="43" t="s">
        <v>2730</v>
      </c>
      <c r="G24" s="43" t="s">
        <v>2731</v>
      </c>
      <c r="H24" s="41">
        <v>101</v>
      </c>
      <c r="I24" s="43" t="s">
        <v>2689</v>
      </c>
      <c r="J24" s="50">
        <v>358500</v>
      </c>
      <c r="K24" s="50">
        <v>1793</v>
      </c>
      <c r="L24" s="50">
        <v>0</v>
      </c>
      <c r="M24" s="51"/>
      <c r="N24" s="51"/>
      <c r="O24" s="51"/>
      <c r="P24" s="41"/>
      <c r="Q24" s="51"/>
    </row>
    <row r="25" spans="1:17" ht="12.75">
      <c r="A25" s="41">
        <v>2015</v>
      </c>
      <c r="B25" s="41" t="s">
        <v>2670</v>
      </c>
      <c r="C25" s="41">
        <v>20030500</v>
      </c>
      <c r="D25" s="41" t="s">
        <v>2732</v>
      </c>
      <c r="E25" s="43" t="s">
        <v>2733</v>
      </c>
      <c r="G25" s="43" t="s">
        <v>2734</v>
      </c>
      <c r="H25" s="41">
        <v>101</v>
      </c>
      <c r="I25" s="43" t="s">
        <v>2689</v>
      </c>
      <c r="J25" s="50">
        <v>455600</v>
      </c>
      <c r="K25" s="50">
        <v>2278</v>
      </c>
      <c r="L25" s="50">
        <v>0</v>
      </c>
      <c r="M25" s="51"/>
      <c r="N25" s="51"/>
      <c r="O25" s="51"/>
      <c r="P25" s="41"/>
      <c r="Q25" s="51"/>
    </row>
    <row r="26" spans="1:17" ht="12.75">
      <c r="A26" s="41">
        <v>2015</v>
      </c>
      <c r="B26" s="41" t="s">
        <v>2670</v>
      </c>
      <c r="C26" s="41">
        <v>20040100</v>
      </c>
      <c r="D26" s="41" t="s">
        <v>2735</v>
      </c>
      <c r="E26" s="43" t="s">
        <v>2736</v>
      </c>
      <c r="F26" s="43" t="s">
        <v>2737</v>
      </c>
      <c r="G26" s="43" t="s">
        <v>2738</v>
      </c>
      <c r="H26" s="41">
        <v>101</v>
      </c>
      <c r="I26" s="43" t="s">
        <v>2689</v>
      </c>
      <c r="J26" s="50">
        <v>776100</v>
      </c>
      <c r="K26" s="50">
        <v>7022</v>
      </c>
      <c r="L26" s="50">
        <v>0</v>
      </c>
      <c r="M26" s="51"/>
      <c r="N26" s="51"/>
      <c r="O26" s="51"/>
      <c r="P26" s="41"/>
      <c r="Q26" s="51"/>
    </row>
    <row r="27" spans="1:17" ht="12.75">
      <c r="A27" s="41">
        <v>2015</v>
      </c>
      <c r="B27" s="41" t="s">
        <v>2670</v>
      </c>
      <c r="C27" s="41">
        <v>20040200</v>
      </c>
      <c r="D27" s="41" t="s">
        <v>2739</v>
      </c>
      <c r="E27" s="43" t="s">
        <v>2740</v>
      </c>
      <c r="F27" s="43" t="s">
        <v>2741</v>
      </c>
      <c r="G27" s="43" t="s">
        <v>2742</v>
      </c>
      <c r="H27" s="41">
        <v>101</v>
      </c>
      <c r="I27" s="43" t="s">
        <v>2689</v>
      </c>
      <c r="J27" s="50">
        <v>657300</v>
      </c>
      <c r="K27" s="50">
        <v>6573</v>
      </c>
      <c r="L27" s="50">
        <v>0</v>
      </c>
      <c r="M27" s="51"/>
      <c r="N27" s="51"/>
      <c r="O27" s="51"/>
      <c r="P27" s="41"/>
      <c r="Q27" s="51"/>
    </row>
    <row r="28" spans="1:17" ht="12.75">
      <c r="A28" s="41">
        <v>2015</v>
      </c>
      <c r="B28" s="41" t="s">
        <v>2670</v>
      </c>
      <c r="C28" s="41">
        <v>20040300</v>
      </c>
      <c r="D28" s="41" t="s">
        <v>2743</v>
      </c>
      <c r="E28" s="43" t="s">
        <v>2744</v>
      </c>
      <c r="F28" s="43" t="s">
        <v>2745</v>
      </c>
      <c r="G28" s="43" t="s">
        <v>2746</v>
      </c>
      <c r="H28" s="41">
        <v>101</v>
      </c>
      <c r="I28" s="43" t="s">
        <v>2689</v>
      </c>
      <c r="J28" s="50">
        <v>623000</v>
      </c>
      <c r="K28" s="50">
        <v>6140</v>
      </c>
      <c r="L28" s="50">
        <v>0</v>
      </c>
      <c r="M28" s="51"/>
      <c r="N28" s="51"/>
      <c r="O28" s="51"/>
      <c r="P28" s="41"/>
      <c r="Q28" s="51"/>
    </row>
    <row r="29" spans="1:17" ht="12.75">
      <c r="A29" s="41">
        <v>2015</v>
      </c>
      <c r="B29" s="41" t="s">
        <v>2670</v>
      </c>
      <c r="C29" s="41">
        <v>20040400</v>
      </c>
      <c r="D29" s="41" t="s">
        <v>2747</v>
      </c>
      <c r="E29" s="43" t="s">
        <v>2748</v>
      </c>
      <c r="G29" s="43" t="s">
        <v>2749</v>
      </c>
      <c r="H29" s="41">
        <v>101</v>
      </c>
      <c r="I29" s="43" t="s">
        <v>2689</v>
      </c>
      <c r="J29" s="50">
        <v>240800</v>
      </c>
      <c r="K29" s="50">
        <v>1189</v>
      </c>
      <c r="L29" s="50">
        <v>0</v>
      </c>
      <c r="M29" s="51"/>
      <c r="N29" s="51"/>
      <c r="O29" s="51"/>
      <c r="P29" s="41"/>
      <c r="Q29" s="51"/>
    </row>
    <row r="30" spans="1:17" ht="12.75">
      <c r="A30" s="41">
        <v>2015</v>
      </c>
      <c r="B30" s="41" t="s">
        <v>2670</v>
      </c>
      <c r="C30" s="41">
        <v>20040415</v>
      </c>
      <c r="D30" s="41" t="s">
        <v>2750</v>
      </c>
      <c r="E30" s="43" t="s">
        <v>2751</v>
      </c>
      <c r="G30" s="43" t="s">
        <v>2752</v>
      </c>
      <c r="H30" s="41">
        <v>101</v>
      </c>
      <c r="I30" s="43" t="s">
        <v>2689</v>
      </c>
      <c r="J30" s="50">
        <v>141600</v>
      </c>
      <c r="K30" s="50">
        <v>1416</v>
      </c>
      <c r="L30" s="50">
        <v>0</v>
      </c>
      <c r="M30" s="51"/>
      <c r="N30" s="51"/>
      <c r="O30" s="51"/>
      <c r="P30" s="41"/>
      <c r="Q30" s="51"/>
    </row>
    <row r="31" spans="1:17" ht="12.75">
      <c r="A31" s="41">
        <v>2015</v>
      </c>
      <c r="B31" s="41" t="s">
        <v>2670</v>
      </c>
      <c r="C31" s="41">
        <v>20040425</v>
      </c>
      <c r="D31" s="41" t="s">
        <v>2753</v>
      </c>
      <c r="E31" s="43" t="s">
        <v>2754</v>
      </c>
      <c r="G31" s="43" t="s">
        <v>2755</v>
      </c>
      <c r="H31" s="41">
        <v>101</v>
      </c>
      <c r="I31" s="43" t="s">
        <v>2689</v>
      </c>
      <c r="J31" s="50">
        <v>119000</v>
      </c>
      <c r="K31" s="50">
        <v>1190</v>
      </c>
      <c r="L31" s="50">
        <v>0</v>
      </c>
      <c r="M31" s="51"/>
      <c r="N31" s="51"/>
      <c r="O31" s="51"/>
      <c r="P31" s="41"/>
      <c r="Q31" s="51"/>
    </row>
    <row r="32" spans="1:17" ht="12.75">
      <c r="A32" s="41">
        <v>2015</v>
      </c>
      <c r="B32" s="41" t="s">
        <v>2670</v>
      </c>
      <c r="C32" s="41">
        <v>20040450</v>
      </c>
      <c r="D32" s="41" t="s">
        <v>2756</v>
      </c>
      <c r="E32" s="43" t="s">
        <v>2733</v>
      </c>
      <c r="G32" s="43" t="s">
        <v>2734</v>
      </c>
      <c r="H32" s="41">
        <v>101</v>
      </c>
      <c r="I32" s="43" t="s">
        <v>2689</v>
      </c>
      <c r="J32" s="50">
        <v>165900</v>
      </c>
      <c r="K32" s="50">
        <v>980</v>
      </c>
      <c r="L32" s="50">
        <v>88700</v>
      </c>
      <c r="M32" s="51"/>
      <c r="N32" s="51"/>
      <c r="O32" s="51"/>
      <c r="P32" s="41"/>
      <c r="Q32" s="51"/>
    </row>
    <row r="33" spans="1:17" ht="12.75">
      <c r="A33" s="41">
        <v>2015</v>
      </c>
      <c r="B33" s="41" t="s">
        <v>2670</v>
      </c>
      <c r="C33" s="41">
        <v>20040500</v>
      </c>
      <c r="D33" s="41" t="s">
        <v>2757</v>
      </c>
      <c r="E33" s="43" t="s">
        <v>2758</v>
      </c>
      <c r="G33" s="43" t="s">
        <v>2759</v>
      </c>
      <c r="H33" s="41">
        <v>201</v>
      </c>
      <c r="I33" s="43" t="s">
        <v>2681</v>
      </c>
      <c r="J33" s="50">
        <v>124800</v>
      </c>
      <c r="K33" s="50">
        <v>988</v>
      </c>
      <c r="L33" s="50">
        <v>124800</v>
      </c>
      <c r="M33" s="51"/>
      <c r="N33" s="51"/>
      <c r="O33" s="51"/>
      <c r="P33" s="41"/>
      <c r="Q33" s="51"/>
    </row>
    <row r="34" spans="1:17" ht="12.75">
      <c r="A34" s="41">
        <v>2015</v>
      </c>
      <c r="B34" s="41" t="s">
        <v>2670</v>
      </c>
      <c r="C34" s="41">
        <v>20040525</v>
      </c>
      <c r="D34" s="41" t="s">
        <v>2760</v>
      </c>
      <c r="E34" s="43" t="s">
        <v>2761</v>
      </c>
      <c r="G34" s="43" t="s">
        <v>2762</v>
      </c>
      <c r="H34" s="41">
        <v>101</v>
      </c>
      <c r="I34" s="43" t="s">
        <v>2689</v>
      </c>
      <c r="J34" s="50">
        <v>847100</v>
      </c>
      <c r="K34" s="50">
        <v>8471</v>
      </c>
      <c r="L34" s="50">
        <v>0</v>
      </c>
      <c r="M34" s="51"/>
      <c r="N34" s="51"/>
      <c r="O34" s="51"/>
      <c r="P34" s="41"/>
      <c r="Q34" s="51"/>
    </row>
    <row r="35" spans="1:17" ht="12.75">
      <c r="A35" s="41">
        <v>2015</v>
      </c>
      <c r="B35" s="41" t="s">
        <v>2670</v>
      </c>
      <c r="C35" s="41">
        <v>20040550</v>
      </c>
      <c r="D35" s="41" t="s">
        <v>2763</v>
      </c>
      <c r="E35" s="43" t="s">
        <v>2764</v>
      </c>
      <c r="G35" s="43" t="s">
        <v>2765</v>
      </c>
      <c r="H35" s="41">
        <v>101</v>
      </c>
      <c r="I35" s="43" t="s">
        <v>2689</v>
      </c>
      <c r="J35" s="50">
        <v>203100</v>
      </c>
      <c r="K35" s="50">
        <v>1016</v>
      </c>
      <c r="L35" s="50">
        <v>0</v>
      </c>
      <c r="M35" s="51"/>
      <c r="N35" s="51"/>
      <c r="O35" s="51"/>
      <c r="P35" s="41"/>
      <c r="Q35" s="51"/>
    </row>
    <row r="36" spans="1:17" ht="12.75">
      <c r="A36" s="41">
        <v>2015</v>
      </c>
      <c r="B36" s="41" t="s">
        <v>2670</v>
      </c>
      <c r="C36" s="41">
        <v>20040600</v>
      </c>
      <c r="D36" s="41" t="s">
        <v>2766</v>
      </c>
      <c r="E36" s="43" t="s">
        <v>2736</v>
      </c>
      <c r="F36" s="43" t="s">
        <v>2737</v>
      </c>
      <c r="G36" s="43" t="s">
        <v>2738</v>
      </c>
      <c r="H36" s="41">
        <v>101</v>
      </c>
      <c r="I36" s="43" t="s">
        <v>2689</v>
      </c>
      <c r="J36" s="50">
        <v>1149100</v>
      </c>
      <c r="K36" s="50">
        <v>10055</v>
      </c>
      <c r="L36" s="50">
        <v>0</v>
      </c>
      <c r="M36" s="51"/>
      <c r="N36" s="51"/>
      <c r="O36" s="51"/>
      <c r="P36" s="41"/>
      <c r="Q36" s="51"/>
    </row>
    <row r="37" spans="1:17" ht="12.75">
      <c r="A37" s="41">
        <v>2015</v>
      </c>
      <c r="B37" s="41" t="s">
        <v>2670</v>
      </c>
      <c r="C37" s="41">
        <v>20040650</v>
      </c>
      <c r="D37" s="41" t="s">
        <v>2767</v>
      </c>
      <c r="E37" s="43" t="s">
        <v>2768</v>
      </c>
      <c r="G37" s="43" t="s">
        <v>2769</v>
      </c>
      <c r="H37" s="41">
        <v>101</v>
      </c>
      <c r="I37" s="43" t="s">
        <v>2689</v>
      </c>
      <c r="J37" s="50">
        <v>119700</v>
      </c>
      <c r="K37" s="50">
        <v>948</v>
      </c>
      <c r="L37" s="50">
        <v>76700</v>
      </c>
      <c r="M37" s="51"/>
      <c r="N37" s="51"/>
      <c r="O37" s="51"/>
      <c r="P37" s="41"/>
      <c r="Q37" s="51"/>
    </row>
    <row r="38" spans="1:17" ht="12.75">
      <c r="A38" s="41">
        <v>2015</v>
      </c>
      <c r="B38" s="41" t="s">
        <v>2670</v>
      </c>
      <c r="C38" s="41">
        <v>20050100</v>
      </c>
      <c r="D38" s="41" t="s">
        <v>2770</v>
      </c>
      <c r="E38" s="43" t="s">
        <v>2771</v>
      </c>
      <c r="F38" s="43" t="s">
        <v>2772</v>
      </c>
      <c r="G38" s="43" t="s">
        <v>2773</v>
      </c>
      <c r="H38" s="41">
        <v>101</v>
      </c>
      <c r="I38" s="43" t="s">
        <v>2689</v>
      </c>
      <c r="J38" s="50">
        <v>553700</v>
      </c>
      <c r="K38" s="50">
        <v>5537</v>
      </c>
      <c r="L38" s="50">
        <v>0</v>
      </c>
      <c r="M38" s="51"/>
      <c r="N38" s="51"/>
      <c r="O38" s="51"/>
      <c r="P38" s="41"/>
      <c r="Q38" s="51"/>
    </row>
    <row r="39" spans="1:17" ht="12.75">
      <c r="A39" s="41">
        <v>2015</v>
      </c>
      <c r="B39" s="41" t="s">
        <v>2670</v>
      </c>
      <c r="C39" s="41">
        <v>20050200</v>
      </c>
      <c r="D39" s="41" t="s">
        <v>2774</v>
      </c>
      <c r="E39" s="43" t="s">
        <v>2740</v>
      </c>
      <c r="F39" s="43" t="s">
        <v>2741</v>
      </c>
      <c r="G39" s="43" t="s">
        <v>2742</v>
      </c>
      <c r="H39" s="41">
        <v>101</v>
      </c>
      <c r="I39" s="43" t="s">
        <v>2689</v>
      </c>
      <c r="J39" s="50">
        <v>353700</v>
      </c>
      <c r="K39" s="50">
        <v>3537</v>
      </c>
      <c r="L39" s="50">
        <v>0</v>
      </c>
      <c r="M39" s="51"/>
      <c r="N39" s="51"/>
      <c r="O39" s="51"/>
      <c r="P39" s="41"/>
      <c r="Q39" s="51"/>
    </row>
    <row r="40" spans="1:17" ht="12.75">
      <c r="A40" s="41">
        <v>2015</v>
      </c>
      <c r="B40" s="41" t="s">
        <v>2670</v>
      </c>
      <c r="C40" s="41">
        <v>20050300</v>
      </c>
      <c r="D40" s="41" t="s">
        <v>2775</v>
      </c>
      <c r="E40" s="43" t="s">
        <v>2776</v>
      </c>
      <c r="F40" s="43" t="s">
        <v>2772</v>
      </c>
      <c r="G40" s="43" t="s">
        <v>2777</v>
      </c>
      <c r="H40" s="41">
        <v>101</v>
      </c>
      <c r="I40" s="43" t="s">
        <v>2689</v>
      </c>
      <c r="J40" s="50">
        <v>332800</v>
      </c>
      <c r="K40" s="50">
        <v>3328</v>
      </c>
      <c r="L40" s="50">
        <v>0</v>
      </c>
      <c r="M40" s="51"/>
      <c r="N40" s="51"/>
      <c r="O40" s="51"/>
      <c r="P40" s="41"/>
      <c r="Q40" s="51"/>
    </row>
    <row r="41" spans="1:17" ht="12.75">
      <c r="A41" s="41">
        <v>2015</v>
      </c>
      <c r="B41" s="41" t="s">
        <v>2670</v>
      </c>
      <c r="C41" s="41">
        <v>20050400</v>
      </c>
      <c r="D41" s="41" t="s">
        <v>2778</v>
      </c>
      <c r="E41" s="43" t="s">
        <v>2779</v>
      </c>
      <c r="G41" s="43" t="s">
        <v>2780</v>
      </c>
      <c r="H41" s="41">
        <v>101</v>
      </c>
      <c r="I41" s="43" t="s">
        <v>2689</v>
      </c>
      <c r="J41" s="50">
        <v>430500</v>
      </c>
      <c r="K41" s="50">
        <v>2153</v>
      </c>
      <c r="L41" s="50">
        <v>0</v>
      </c>
      <c r="M41" s="51"/>
      <c r="N41" s="51"/>
      <c r="O41" s="51"/>
      <c r="P41" s="41"/>
      <c r="Q41" s="51"/>
    </row>
    <row r="42" spans="1:17" ht="12.75">
      <c r="A42" s="41">
        <v>2015</v>
      </c>
      <c r="B42" s="41" t="s">
        <v>2670</v>
      </c>
      <c r="C42" s="41">
        <v>20050500</v>
      </c>
      <c r="D42" s="41" t="s">
        <v>2781</v>
      </c>
      <c r="E42" s="43" t="s">
        <v>2779</v>
      </c>
      <c r="G42" s="43" t="s">
        <v>2780</v>
      </c>
      <c r="H42" s="41">
        <v>101</v>
      </c>
      <c r="I42" s="43" t="s">
        <v>2689</v>
      </c>
      <c r="J42" s="50">
        <v>513800</v>
      </c>
      <c r="K42" s="50">
        <v>2569</v>
      </c>
      <c r="L42" s="50">
        <v>0</v>
      </c>
      <c r="M42" s="51"/>
      <c r="N42" s="51"/>
      <c r="O42" s="51"/>
      <c r="P42" s="41"/>
      <c r="Q42" s="51"/>
    </row>
    <row r="43" spans="1:17" ht="12.75">
      <c r="A43" s="41">
        <v>2015</v>
      </c>
      <c r="B43" s="41" t="s">
        <v>2670</v>
      </c>
      <c r="C43" s="41">
        <v>20050550</v>
      </c>
      <c r="D43" s="41" t="s">
        <v>2782</v>
      </c>
      <c r="E43" s="43" t="s">
        <v>2761</v>
      </c>
      <c r="G43" s="43" t="s">
        <v>2762</v>
      </c>
      <c r="H43" s="41">
        <v>101</v>
      </c>
      <c r="I43" s="43" t="s">
        <v>2689</v>
      </c>
      <c r="J43" s="50">
        <v>409800</v>
      </c>
      <c r="K43" s="50">
        <v>2049</v>
      </c>
      <c r="L43" s="50">
        <v>0</v>
      </c>
      <c r="M43" s="51"/>
      <c r="N43" s="51"/>
      <c r="O43" s="51"/>
      <c r="P43" s="41"/>
      <c r="Q43" s="51"/>
    </row>
    <row r="44" spans="1:17" ht="12.75">
      <c r="A44" s="41">
        <v>2015</v>
      </c>
      <c r="B44" s="41" t="s">
        <v>2670</v>
      </c>
      <c r="C44" s="41">
        <v>20050600</v>
      </c>
      <c r="D44" s="41" t="s">
        <v>2783</v>
      </c>
      <c r="E44" s="43" t="s">
        <v>2784</v>
      </c>
      <c r="G44" s="43" t="s">
        <v>2785</v>
      </c>
      <c r="H44" s="41">
        <v>101</v>
      </c>
      <c r="I44" s="43" t="s">
        <v>2689</v>
      </c>
      <c r="J44" s="50">
        <v>134100</v>
      </c>
      <c r="K44" s="50">
        <v>1341</v>
      </c>
      <c r="L44" s="50">
        <v>0</v>
      </c>
      <c r="M44" s="51"/>
      <c r="N44" s="51"/>
      <c r="O44" s="51"/>
      <c r="P44" s="41"/>
      <c r="Q44" s="51"/>
    </row>
    <row r="45" spans="1:17" ht="12.75">
      <c r="A45" s="41">
        <v>2015</v>
      </c>
      <c r="B45" s="41" t="s">
        <v>2670</v>
      </c>
      <c r="C45" s="41">
        <v>20050700</v>
      </c>
      <c r="D45" s="41" t="s">
        <v>2786</v>
      </c>
      <c r="E45" s="43" t="s">
        <v>2787</v>
      </c>
      <c r="G45" s="43" t="s">
        <v>2788</v>
      </c>
      <c r="H45" s="41">
        <v>101</v>
      </c>
      <c r="I45" s="43" t="s">
        <v>2689</v>
      </c>
      <c r="J45" s="50">
        <v>49400</v>
      </c>
      <c r="K45" s="50">
        <v>494</v>
      </c>
      <c r="L45" s="50">
        <v>0</v>
      </c>
      <c r="M45" s="51"/>
      <c r="N45" s="51"/>
      <c r="O45" s="51"/>
      <c r="P45" s="41"/>
      <c r="Q45" s="51"/>
    </row>
    <row r="46" spans="1:17" ht="12.75">
      <c r="A46" s="41">
        <v>2015</v>
      </c>
      <c r="B46" s="41" t="s">
        <v>2670</v>
      </c>
      <c r="C46" s="41">
        <v>20050725</v>
      </c>
      <c r="D46" s="41" t="s">
        <v>2789</v>
      </c>
      <c r="E46" s="43" t="s">
        <v>2790</v>
      </c>
      <c r="G46" s="43" t="s">
        <v>2791</v>
      </c>
      <c r="H46" s="41">
        <v>101</v>
      </c>
      <c r="I46" s="43" t="s">
        <v>2689</v>
      </c>
      <c r="J46" s="50">
        <v>149400</v>
      </c>
      <c r="K46" s="50">
        <v>1494</v>
      </c>
      <c r="L46" s="50">
        <v>0</v>
      </c>
      <c r="M46" s="51"/>
      <c r="N46" s="51"/>
      <c r="O46" s="51"/>
      <c r="P46" s="41"/>
      <c r="Q46" s="51"/>
    </row>
    <row r="47" spans="1:17" ht="12.75">
      <c r="A47" s="41">
        <v>2015</v>
      </c>
      <c r="B47" s="41" t="s">
        <v>2670</v>
      </c>
      <c r="C47" s="41">
        <v>20050775</v>
      </c>
      <c r="D47" s="41" t="s">
        <v>2792</v>
      </c>
      <c r="E47" s="43" t="s">
        <v>2790</v>
      </c>
      <c r="G47" s="43" t="s">
        <v>2791</v>
      </c>
      <c r="H47" s="41">
        <v>101</v>
      </c>
      <c r="I47" s="43" t="s">
        <v>2689</v>
      </c>
      <c r="J47" s="50">
        <v>102900</v>
      </c>
      <c r="K47" s="50">
        <v>1029</v>
      </c>
      <c r="L47" s="50">
        <v>0</v>
      </c>
      <c r="M47" s="51"/>
      <c r="N47" s="51"/>
      <c r="O47" s="51"/>
      <c r="P47" s="41"/>
      <c r="Q47" s="51"/>
    </row>
    <row r="48" spans="1:17" ht="12.75">
      <c r="A48" s="41">
        <v>2015</v>
      </c>
      <c r="B48" s="41" t="s">
        <v>2670</v>
      </c>
      <c r="C48" s="41">
        <v>20050800</v>
      </c>
      <c r="D48" s="41" t="s">
        <v>2793</v>
      </c>
      <c r="E48" s="43" t="s">
        <v>2794</v>
      </c>
      <c r="G48" s="43" t="s">
        <v>2795</v>
      </c>
      <c r="H48" s="41">
        <v>206</v>
      </c>
      <c r="I48" s="43" t="s">
        <v>2796</v>
      </c>
      <c r="J48" s="50">
        <v>1400</v>
      </c>
      <c r="K48" s="50">
        <v>18</v>
      </c>
      <c r="L48" s="50">
        <v>1400</v>
      </c>
      <c r="M48" s="51"/>
      <c r="N48" s="51"/>
      <c r="O48" s="51"/>
      <c r="P48" s="41"/>
      <c r="Q48" s="51"/>
    </row>
    <row r="49" spans="1:17" ht="12.75">
      <c r="A49" s="41">
        <v>2015</v>
      </c>
      <c r="B49" s="41" t="s">
        <v>2670</v>
      </c>
      <c r="C49" s="41">
        <v>20050900</v>
      </c>
      <c r="D49" s="41" t="s">
        <v>2797</v>
      </c>
      <c r="E49" s="43" t="s">
        <v>2779</v>
      </c>
      <c r="G49" s="43" t="s">
        <v>2780</v>
      </c>
      <c r="H49" s="41">
        <v>101</v>
      </c>
      <c r="I49" s="43" t="s">
        <v>2689</v>
      </c>
      <c r="J49" s="50">
        <v>788800</v>
      </c>
      <c r="K49" s="50">
        <v>4085</v>
      </c>
      <c r="L49" s="50">
        <v>86900</v>
      </c>
      <c r="M49" s="51"/>
      <c r="N49" s="51"/>
      <c r="O49" s="51"/>
      <c r="P49" s="41"/>
      <c r="Q49" s="51"/>
    </row>
    <row r="50" spans="1:17" ht="12.75">
      <c r="A50" s="41">
        <v>2015</v>
      </c>
      <c r="B50" s="41" t="s">
        <v>2670</v>
      </c>
      <c r="C50" s="41">
        <v>20060100</v>
      </c>
      <c r="D50" s="41" t="s">
        <v>2798</v>
      </c>
      <c r="E50" s="43" t="s">
        <v>2799</v>
      </c>
      <c r="F50" s="43" t="s">
        <v>2800</v>
      </c>
      <c r="G50" s="43" t="s">
        <v>2801</v>
      </c>
      <c r="H50" s="41">
        <v>105</v>
      </c>
      <c r="I50" s="43" t="s">
        <v>2675</v>
      </c>
      <c r="J50" s="50">
        <v>1176900</v>
      </c>
      <c r="K50" s="50">
        <v>10193</v>
      </c>
      <c r="L50" s="50">
        <v>58200</v>
      </c>
      <c r="M50" s="51"/>
      <c r="N50" s="51"/>
      <c r="O50" s="51"/>
      <c r="P50" s="41"/>
      <c r="Q50" s="51"/>
    </row>
    <row r="51" spans="1:17" ht="12.75">
      <c r="A51" s="41">
        <v>2015</v>
      </c>
      <c r="B51" s="41" t="s">
        <v>2670</v>
      </c>
      <c r="C51" s="41">
        <v>20060200</v>
      </c>
      <c r="D51" s="41" t="s">
        <v>2802</v>
      </c>
      <c r="E51" s="43" t="s">
        <v>2803</v>
      </c>
      <c r="G51" s="43" t="s">
        <v>2804</v>
      </c>
      <c r="H51" s="41">
        <v>106</v>
      </c>
      <c r="I51" s="43" t="s">
        <v>2805</v>
      </c>
      <c r="J51" s="50">
        <v>1287700</v>
      </c>
      <c r="K51" s="50">
        <v>11084</v>
      </c>
      <c r="L51" s="50">
        <v>66700</v>
      </c>
      <c r="M51" s="51"/>
      <c r="N51" s="51"/>
      <c r="O51" s="51"/>
      <c r="P51" s="41"/>
      <c r="Q51" s="51"/>
    </row>
    <row r="52" spans="1:17" ht="12.75">
      <c r="A52" s="41">
        <v>2015</v>
      </c>
      <c r="B52" s="41" t="s">
        <v>2670</v>
      </c>
      <c r="C52" s="41">
        <v>20060300</v>
      </c>
      <c r="D52" s="41" t="s">
        <v>2806</v>
      </c>
      <c r="E52" s="43" t="s">
        <v>2807</v>
      </c>
      <c r="G52" s="43" t="s">
        <v>2808</v>
      </c>
      <c r="H52" s="41">
        <v>201</v>
      </c>
      <c r="I52" s="43" t="s">
        <v>2681</v>
      </c>
      <c r="J52" s="50">
        <v>84200</v>
      </c>
      <c r="K52" s="50">
        <v>545</v>
      </c>
      <c r="L52" s="50">
        <v>84200</v>
      </c>
      <c r="M52" s="51"/>
      <c r="N52" s="51"/>
      <c r="O52" s="51"/>
      <c r="P52" s="41"/>
      <c r="Q52" s="51"/>
    </row>
    <row r="53" spans="1:17" ht="12.75">
      <c r="A53" s="41">
        <v>2015</v>
      </c>
      <c r="B53" s="41" t="s">
        <v>2670</v>
      </c>
      <c r="C53" s="41">
        <v>20060400</v>
      </c>
      <c r="D53" s="41" t="s">
        <v>2809</v>
      </c>
      <c r="E53" s="43" t="s">
        <v>2810</v>
      </c>
      <c r="G53" s="43" t="s">
        <v>2811</v>
      </c>
      <c r="H53" s="41">
        <v>101</v>
      </c>
      <c r="I53" s="43" t="s">
        <v>2689</v>
      </c>
      <c r="J53" s="50">
        <v>756100</v>
      </c>
      <c r="K53" s="50">
        <v>7561</v>
      </c>
      <c r="L53" s="50">
        <v>0</v>
      </c>
      <c r="M53" s="51"/>
      <c r="N53" s="51"/>
      <c r="O53" s="51"/>
      <c r="P53" s="41"/>
      <c r="Q53" s="51"/>
    </row>
    <row r="54" spans="1:17" ht="12.75">
      <c r="A54" s="41">
        <v>2015</v>
      </c>
      <c r="B54" s="41" t="s">
        <v>2670</v>
      </c>
      <c r="C54" s="41">
        <v>20060425</v>
      </c>
      <c r="D54" s="41" t="s">
        <v>2812</v>
      </c>
      <c r="E54" s="43" t="s">
        <v>2813</v>
      </c>
      <c r="G54" s="43" t="s">
        <v>2814</v>
      </c>
      <c r="H54" s="41">
        <v>151</v>
      </c>
      <c r="I54" s="43" t="s">
        <v>2815</v>
      </c>
      <c r="J54" s="50">
        <v>31600</v>
      </c>
      <c r="K54" s="50">
        <v>316</v>
      </c>
      <c r="L54" s="50">
        <v>0</v>
      </c>
      <c r="M54" s="51"/>
      <c r="N54" s="51"/>
      <c r="O54" s="51"/>
      <c r="P54" s="41"/>
      <c r="Q54" s="51"/>
    </row>
    <row r="55" spans="1:17" ht="12.75">
      <c r="A55" s="41">
        <v>2015</v>
      </c>
      <c r="B55" s="41" t="s">
        <v>2670</v>
      </c>
      <c r="C55" s="41">
        <v>20060450</v>
      </c>
      <c r="D55" s="41" t="s">
        <v>2816</v>
      </c>
      <c r="E55" s="43" t="s">
        <v>2817</v>
      </c>
      <c r="G55" s="43" t="s">
        <v>2818</v>
      </c>
      <c r="H55" s="41">
        <v>151</v>
      </c>
      <c r="I55" s="43" t="s">
        <v>2815</v>
      </c>
      <c r="J55" s="50">
        <v>63100</v>
      </c>
      <c r="K55" s="50">
        <v>631</v>
      </c>
      <c r="L55" s="50">
        <v>0</v>
      </c>
      <c r="M55" s="51"/>
      <c r="N55" s="51"/>
      <c r="O55" s="51"/>
      <c r="P55" s="41"/>
      <c r="Q55" s="51"/>
    </row>
    <row r="56" spans="1:17" ht="12.75">
      <c r="A56" s="41">
        <v>2015</v>
      </c>
      <c r="B56" s="41" t="s">
        <v>2670</v>
      </c>
      <c r="C56" s="41">
        <v>20060500</v>
      </c>
      <c r="D56" s="41" t="s">
        <v>2819</v>
      </c>
      <c r="E56" s="43" t="s">
        <v>2820</v>
      </c>
      <c r="F56" s="43" t="s">
        <v>2772</v>
      </c>
      <c r="G56" s="43" t="s">
        <v>2821</v>
      </c>
      <c r="H56" s="41">
        <v>105</v>
      </c>
      <c r="I56" s="43" t="s">
        <v>2675</v>
      </c>
      <c r="J56" s="50">
        <v>1387000</v>
      </c>
      <c r="K56" s="50">
        <v>10164</v>
      </c>
      <c r="L56" s="50">
        <v>0</v>
      </c>
      <c r="M56" s="51"/>
      <c r="N56" s="51"/>
      <c r="O56" s="51"/>
      <c r="P56" s="41"/>
      <c r="Q56" s="51"/>
    </row>
    <row r="57" spans="1:17" ht="12.75">
      <c r="A57" s="41">
        <v>2015</v>
      </c>
      <c r="B57" s="41" t="s">
        <v>2670</v>
      </c>
      <c r="C57" s="41">
        <v>20070100</v>
      </c>
      <c r="D57" s="41" t="s">
        <v>2822</v>
      </c>
      <c r="E57" s="43" t="s">
        <v>2823</v>
      </c>
      <c r="G57" s="43" t="s">
        <v>2824</v>
      </c>
      <c r="H57" s="41">
        <v>101</v>
      </c>
      <c r="I57" s="43" t="s">
        <v>2689</v>
      </c>
      <c r="J57" s="50">
        <v>1193900</v>
      </c>
      <c r="K57" s="50">
        <v>11939</v>
      </c>
      <c r="L57" s="50">
        <v>0</v>
      </c>
      <c r="M57" s="51"/>
      <c r="N57" s="51"/>
      <c r="O57" s="51"/>
      <c r="P57" s="41"/>
      <c r="Q57" s="51"/>
    </row>
    <row r="58" spans="1:17" ht="12.75">
      <c r="A58" s="41">
        <v>2015</v>
      </c>
      <c r="B58" s="41" t="s">
        <v>2670</v>
      </c>
      <c r="C58" s="41">
        <v>20070200</v>
      </c>
      <c r="D58" s="41" t="s">
        <v>2825</v>
      </c>
      <c r="E58" s="43" t="s">
        <v>2826</v>
      </c>
      <c r="G58" s="43" t="s">
        <v>2827</v>
      </c>
      <c r="H58" s="41">
        <v>201</v>
      </c>
      <c r="I58" s="43" t="s">
        <v>2681</v>
      </c>
      <c r="J58" s="50">
        <v>148600</v>
      </c>
      <c r="K58" s="50">
        <v>1247</v>
      </c>
      <c r="L58" s="50">
        <v>148600</v>
      </c>
      <c r="M58" s="51"/>
      <c r="N58" s="51"/>
      <c r="O58" s="51"/>
      <c r="P58" s="41"/>
      <c r="Q58" s="51"/>
    </row>
    <row r="59" spans="1:17" ht="12.75">
      <c r="A59" s="41">
        <v>2015</v>
      </c>
      <c r="B59" s="41" t="s">
        <v>2670</v>
      </c>
      <c r="C59" s="41">
        <v>20070300</v>
      </c>
      <c r="D59" s="41" t="s">
        <v>2828</v>
      </c>
      <c r="E59" s="43" t="s">
        <v>2829</v>
      </c>
      <c r="F59" s="43" t="s">
        <v>2830</v>
      </c>
      <c r="G59" s="43" t="s">
        <v>2829</v>
      </c>
      <c r="H59" s="41">
        <v>101</v>
      </c>
      <c r="I59" s="43" t="s">
        <v>2689</v>
      </c>
      <c r="J59" s="50">
        <v>617700</v>
      </c>
      <c r="K59" s="50">
        <v>6177</v>
      </c>
      <c r="L59" s="50">
        <v>0</v>
      </c>
      <c r="M59" s="51"/>
      <c r="N59" s="51"/>
      <c r="O59" s="51"/>
      <c r="P59" s="41"/>
      <c r="Q59" s="51"/>
    </row>
    <row r="60" spans="1:17" ht="12.75">
      <c r="A60" s="41">
        <v>2015</v>
      </c>
      <c r="B60" s="41" t="s">
        <v>2670</v>
      </c>
      <c r="C60" s="41">
        <v>20070350</v>
      </c>
      <c r="D60" s="41" t="s">
        <v>2831</v>
      </c>
      <c r="E60" s="43" t="s">
        <v>2832</v>
      </c>
      <c r="F60" s="43" t="s">
        <v>2833</v>
      </c>
      <c r="G60" s="43" t="s">
        <v>2832</v>
      </c>
      <c r="H60" s="41">
        <v>101</v>
      </c>
      <c r="I60" s="43" t="s">
        <v>2689</v>
      </c>
      <c r="J60" s="50">
        <v>1954600</v>
      </c>
      <c r="K60" s="50">
        <v>13614</v>
      </c>
      <c r="L60" s="50">
        <v>0</v>
      </c>
      <c r="M60" s="51"/>
      <c r="N60" s="51"/>
      <c r="O60" s="51"/>
      <c r="P60" s="41"/>
      <c r="Q60" s="51"/>
    </row>
    <row r="61" spans="1:17" ht="12.75">
      <c r="A61" s="41">
        <v>2015</v>
      </c>
      <c r="B61" s="41" t="s">
        <v>2670</v>
      </c>
      <c r="C61" s="41">
        <v>20070400</v>
      </c>
      <c r="D61" s="41" t="s">
        <v>2834</v>
      </c>
      <c r="E61" s="43" t="s">
        <v>2835</v>
      </c>
      <c r="G61" s="43" t="s">
        <v>2836</v>
      </c>
      <c r="H61" s="41">
        <v>105</v>
      </c>
      <c r="I61" s="43" t="s">
        <v>2675</v>
      </c>
      <c r="J61" s="50">
        <v>615400</v>
      </c>
      <c r="K61" s="50">
        <v>6154</v>
      </c>
      <c r="L61" s="50">
        <v>0</v>
      </c>
      <c r="M61" s="51"/>
      <c r="N61" s="51"/>
      <c r="O61" s="51"/>
      <c r="P61" s="41"/>
      <c r="Q61" s="51"/>
    </row>
    <row r="62" spans="1:17" ht="12.75">
      <c r="A62" s="41">
        <v>2015</v>
      </c>
      <c r="B62" s="41" t="s">
        <v>2670</v>
      </c>
      <c r="C62" s="41">
        <v>20070500</v>
      </c>
      <c r="D62" s="41" t="s">
        <v>2837</v>
      </c>
      <c r="E62" s="43" t="s">
        <v>2829</v>
      </c>
      <c r="F62" s="43" t="s">
        <v>2830</v>
      </c>
      <c r="G62" s="43" t="s">
        <v>2829</v>
      </c>
      <c r="H62" s="41">
        <v>101</v>
      </c>
      <c r="I62" s="43" t="s">
        <v>2689</v>
      </c>
      <c r="J62" s="50">
        <v>1212200</v>
      </c>
      <c r="K62" s="50">
        <v>12122</v>
      </c>
      <c r="L62" s="50">
        <v>0</v>
      </c>
      <c r="M62" s="51"/>
      <c r="N62" s="51"/>
      <c r="O62" s="51"/>
      <c r="P62" s="41"/>
      <c r="Q62" s="51"/>
    </row>
    <row r="63" spans="1:17" ht="12.75">
      <c r="A63" s="41">
        <v>2015</v>
      </c>
      <c r="B63" s="41" t="s">
        <v>2670</v>
      </c>
      <c r="C63" s="41">
        <v>20070550</v>
      </c>
      <c r="D63" s="41" t="s">
        <v>2838</v>
      </c>
      <c r="E63" s="43" t="s">
        <v>2839</v>
      </c>
      <c r="G63" s="43" t="s">
        <v>2840</v>
      </c>
      <c r="H63" s="41">
        <v>101</v>
      </c>
      <c r="I63" s="43" t="s">
        <v>2689</v>
      </c>
      <c r="J63" s="50">
        <v>245400</v>
      </c>
      <c r="K63" s="50">
        <v>1883</v>
      </c>
      <c r="L63" s="50">
        <v>0</v>
      </c>
      <c r="M63" s="51"/>
      <c r="N63" s="51"/>
      <c r="O63" s="51"/>
      <c r="P63" s="41"/>
      <c r="Q63" s="51"/>
    </row>
    <row r="64" spans="1:17" ht="12.75">
      <c r="A64" s="41">
        <v>2015</v>
      </c>
      <c r="B64" s="41" t="s">
        <v>2670</v>
      </c>
      <c r="C64" s="41">
        <v>20070600</v>
      </c>
      <c r="D64" s="41" t="s">
        <v>2841</v>
      </c>
      <c r="E64" s="43" t="s">
        <v>2842</v>
      </c>
      <c r="G64" s="43" t="s">
        <v>2843</v>
      </c>
      <c r="H64" s="41">
        <v>105</v>
      </c>
      <c r="I64" s="43" t="s">
        <v>2675</v>
      </c>
      <c r="J64" s="50">
        <v>1120300</v>
      </c>
      <c r="K64" s="50">
        <v>5602</v>
      </c>
      <c r="L64" s="50">
        <v>0</v>
      </c>
      <c r="M64" s="51"/>
      <c r="N64" s="51"/>
      <c r="O64" s="51"/>
      <c r="P64" s="41"/>
      <c r="Q64" s="51"/>
    </row>
    <row r="65" spans="1:17" ht="12.75">
      <c r="A65" s="41">
        <v>2015</v>
      </c>
      <c r="B65" s="41" t="s">
        <v>2670</v>
      </c>
      <c r="C65" s="41">
        <v>20070650</v>
      </c>
      <c r="D65" s="41" t="s">
        <v>2844</v>
      </c>
      <c r="E65" s="43" t="s">
        <v>2845</v>
      </c>
      <c r="G65" s="43" t="s">
        <v>2846</v>
      </c>
      <c r="H65" s="41">
        <v>201</v>
      </c>
      <c r="I65" s="43" t="s">
        <v>2681</v>
      </c>
      <c r="J65" s="50">
        <v>63100</v>
      </c>
      <c r="K65" s="50">
        <v>631</v>
      </c>
      <c r="L65" s="50">
        <v>63100</v>
      </c>
      <c r="M65" s="51"/>
      <c r="N65" s="51"/>
      <c r="O65" s="51"/>
      <c r="P65" s="41"/>
      <c r="Q65" s="51"/>
    </row>
    <row r="66" spans="1:17" ht="12.75">
      <c r="A66" s="41">
        <v>2015</v>
      </c>
      <c r="B66" s="41" t="s">
        <v>2670</v>
      </c>
      <c r="C66" s="41">
        <v>20080100</v>
      </c>
      <c r="D66" s="41" t="s">
        <v>2847</v>
      </c>
      <c r="E66" s="43" t="s">
        <v>2848</v>
      </c>
      <c r="G66" s="43" t="s">
        <v>2849</v>
      </c>
      <c r="H66" s="41">
        <v>101</v>
      </c>
      <c r="I66" s="43" t="s">
        <v>2689</v>
      </c>
      <c r="J66" s="50">
        <v>1160500</v>
      </c>
      <c r="K66" s="50">
        <v>9757</v>
      </c>
      <c r="L66" s="50">
        <v>0</v>
      </c>
      <c r="M66" s="51"/>
      <c r="N66" s="51"/>
      <c r="O66" s="51"/>
      <c r="P66" s="41"/>
      <c r="Q66" s="51"/>
    </row>
    <row r="67" spans="1:17" ht="12.75">
      <c r="A67" s="41">
        <v>2015</v>
      </c>
      <c r="B67" s="41" t="s">
        <v>2670</v>
      </c>
      <c r="C67" s="41">
        <v>20080200</v>
      </c>
      <c r="D67" s="41" t="s">
        <v>2850</v>
      </c>
      <c r="E67" s="43" t="s">
        <v>2851</v>
      </c>
      <c r="F67" s="43" t="s">
        <v>2852</v>
      </c>
      <c r="G67" s="43" t="s">
        <v>2853</v>
      </c>
      <c r="H67" s="41">
        <v>105</v>
      </c>
      <c r="I67" s="43" t="s">
        <v>2675</v>
      </c>
      <c r="J67" s="50">
        <v>1122600</v>
      </c>
      <c r="K67" s="50">
        <v>5613</v>
      </c>
      <c r="L67" s="50">
        <v>0</v>
      </c>
      <c r="M67" s="51"/>
      <c r="N67" s="51"/>
      <c r="O67" s="51"/>
      <c r="P67" s="41"/>
      <c r="Q67" s="51"/>
    </row>
    <row r="68" spans="1:17" ht="12.75">
      <c r="A68" s="41">
        <v>2015</v>
      </c>
      <c r="B68" s="41" t="s">
        <v>2670</v>
      </c>
      <c r="C68" s="41">
        <v>20080300</v>
      </c>
      <c r="D68" s="41" t="s">
        <v>2854</v>
      </c>
      <c r="E68" s="43" t="s">
        <v>2855</v>
      </c>
      <c r="F68" s="43" t="s">
        <v>2856</v>
      </c>
      <c r="G68" s="43" t="s">
        <v>2857</v>
      </c>
      <c r="H68" s="41">
        <v>101</v>
      </c>
      <c r="I68" s="43" t="s">
        <v>2689</v>
      </c>
      <c r="J68" s="50">
        <v>700500</v>
      </c>
      <c r="K68" s="50">
        <v>7005</v>
      </c>
      <c r="L68" s="50">
        <v>0</v>
      </c>
      <c r="M68" s="51"/>
      <c r="N68" s="51"/>
      <c r="O68" s="51"/>
      <c r="P68" s="41"/>
      <c r="Q68" s="51"/>
    </row>
    <row r="69" spans="1:17" ht="12.75">
      <c r="A69" s="41">
        <v>2015</v>
      </c>
      <c r="B69" s="41" t="s">
        <v>2670</v>
      </c>
      <c r="C69" s="41">
        <v>20080400</v>
      </c>
      <c r="D69" s="41" t="s">
        <v>2858</v>
      </c>
      <c r="E69" s="43" t="s">
        <v>2855</v>
      </c>
      <c r="F69" s="43" t="s">
        <v>2856</v>
      </c>
      <c r="G69" s="43" t="s">
        <v>2857</v>
      </c>
      <c r="H69" s="41">
        <v>101</v>
      </c>
      <c r="I69" s="43" t="s">
        <v>2689</v>
      </c>
      <c r="J69" s="50">
        <v>725500</v>
      </c>
      <c r="K69" s="50">
        <v>7255</v>
      </c>
      <c r="L69" s="50">
        <v>0</v>
      </c>
      <c r="M69" s="51"/>
      <c r="N69" s="51"/>
      <c r="O69" s="51"/>
      <c r="P69" s="41"/>
      <c r="Q69" s="51"/>
    </row>
    <row r="70" spans="1:17" ht="12.75">
      <c r="A70" s="41">
        <v>2015</v>
      </c>
      <c r="B70" s="41" t="s">
        <v>2670</v>
      </c>
      <c r="C70" s="41">
        <v>20080450</v>
      </c>
      <c r="D70" s="41" t="s">
        <v>2859</v>
      </c>
      <c r="E70" s="43" t="s">
        <v>2855</v>
      </c>
      <c r="F70" s="43" t="s">
        <v>2856</v>
      </c>
      <c r="G70" s="43" t="s">
        <v>2857</v>
      </c>
      <c r="H70" s="41">
        <v>101</v>
      </c>
      <c r="I70" s="43" t="s">
        <v>2689</v>
      </c>
      <c r="J70" s="50">
        <v>1132900</v>
      </c>
      <c r="K70" s="50">
        <v>11329</v>
      </c>
      <c r="L70" s="50">
        <v>0</v>
      </c>
      <c r="M70" s="51"/>
      <c r="N70" s="51"/>
      <c r="O70" s="51"/>
      <c r="P70" s="41"/>
      <c r="Q70" s="51"/>
    </row>
    <row r="71" spans="1:17" ht="12.75">
      <c r="A71" s="41">
        <v>2015</v>
      </c>
      <c r="B71" s="41" t="s">
        <v>2670</v>
      </c>
      <c r="C71" s="41">
        <v>20080500</v>
      </c>
      <c r="D71" s="41" t="s">
        <v>2860</v>
      </c>
      <c r="E71" s="43" t="s">
        <v>2861</v>
      </c>
      <c r="F71" s="43" t="s">
        <v>2862</v>
      </c>
      <c r="G71" s="43" t="s">
        <v>2863</v>
      </c>
      <c r="H71" s="41">
        <v>101</v>
      </c>
      <c r="I71" s="43" t="s">
        <v>2689</v>
      </c>
      <c r="J71" s="50">
        <v>356100</v>
      </c>
      <c r="K71" s="50">
        <v>3561</v>
      </c>
      <c r="L71" s="50">
        <v>0</v>
      </c>
      <c r="M71" s="51"/>
      <c r="N71" s="51"/>
      <c r="O71" s="51"/>
      <c r="P71" s="41"/>
      <c r="Q71" s="51"/>
    </row>
    <row r="72" spans="1:17" ht="12.75">
      <c r="A72" s="41">
        <v>2015</v>
      </c>
      <c r="B72" s="41" t="s">
        <v>2670</v>
      </c>
      <c r="C72" s="41">
        <v>20080750</v>
      </c>
      <c r="D72" s="41" t="s">
        <v>2864</v>
      </c>
      <c r="E72" s="43" t="s">
        <v>2790</v>
      </c>
      <c r="G72" s="43" t="s">
        <v>2791</v>
      </c>
      <c r="H72" s="41">
        <v>101</v>
      </c>
      <c r="I72" s="43" t="s">
        <v>2689</v>
      </c>
      <c r="J72" s="50">
        <v>237400</v>
      </c>
      <c r="K72" s="50">
        <v>2374</v>
      </c>
      <c r="L72" s="50">
        <v>0</v>
      </c>
      <c r="M72" s="51"/>
      <c r="N72" s="51"/>
      <c r="O72" s="51"/>
      <c r="P72" s="41"/>
      <c r="Q72" s="51"/>
    </row>
    <row r="73" spans="1:17" ht="12.75">
      <c r="A73" s="41">
        <v>2015</v>
      </c>
      <c r="B73" s="41" t="s">
        <v>2670</v>
      </c>
      <c r="C73" s="41">
        <v>20090100</v>
      </c>
      <c r="D73" s="41" t="s">
        <v>2865</v>
      </c>
      <c r="E73" s="43" t="s">
        <v>2866</v>
      </c>
      <c r="G73" s="43" t="s">
        <v>2867</v>
      </c>
      <c r="H73" s="41">
        <v>201</v>
      </c>
      <c r="I73" s="43" t="s">
        <v>2681</v>
      </c>
      <c r="J73" s="50">
        <v>56800</v>
      </c>
      <c r="K73" s="50">
        <v>341</v>
      </c>
      <c r="L73" s="50">
        <v>56800</v>
      </c>
      <c r="M73" s="51"/>
      <c r="N73" s="51"/>
      <c r="O73" s="51"/>
      <c r="P73" s="41"/>
      <c r="Q73" s="51"/>
    </row>
    <row r="74" spans="1:17" ht="12.75">
      <c r="A74" s="41">
        <v>2015</v>
      </c>
      <c r="B74" s="41" t="s">
        <v>2670</v>
      </c>
      <c r="C74" s="41">
        <v>20090200</v>
      </c>
      <c r="D74" s="41" t="s">
        <v>2868</v>
      </c>
      <c r="E74" s="43" t="s">
        <v>2736</v>
      </c>
      <c r="F74" s="43" t="s">
        <v>2737</v>
      </c>
      <c r="G74" s="43" t="s">
        <v>2738</v>
      </c>
      <c r="H74" s="41">
        <v>101</v>
      </c>
      <c r="I74" s="43" t="s">
        <v>2689</v>
      </c>
      <c r="J74" s="50">
        <v>709600</v>
      </c>
      <c r="K74" s="50">
        <v>6209</v>
      </c>
      <c r="L74" s="50">
        <v>0</v>
      </c>
      <c r="M74" s="51"/>
      <c r="N74" s="51"/>
      <c r="O74" s="51"/>
      <c r="P74" s="41"/>
      <c r="Q74" s="51"/>
    </row>
    <row r="75" spans="1:17" ht="12.75">
      <c r="A75" s="41">
        <v>2015</v>
      </c>
      <c r="B75" s="41" t="s">
        <v>2670</v>
      </c>
      <c r="C75" s="41">
        <v>20090300</v>
      </c>
      <c r="D75" s="41" t="s">
        <v>2869</v>
      </c>
      <c r="E75" s="43" t="s">
        <v>2855</v>
      </c>
      <c r="F75" s="43" t="s">
        <v>2856</v>
      </c>
      <c r="G75" s="43" t="s">
        <v>2857</v>
      </c>
      <c r="H75" s="41">
        <v>101</v>
      </c>
      <c r="I75" s="43" t="s">
        <v>2689</v>
      </c>
      <c r="J75" s="50">
        <v>652600</v>
      </c>
      <c r="K75" s="50">
        <v>6526</v>
      </c>
      <c r="L75" s="50">
        <v>0</v>
      </c>
      <c r="M75" s="51"/>
      <c r="N75" s="51"/>
      <c r="O75" s="51"/>
      <c r="P75" s="41"/>
      <c r="Q75" s="51"/>
    </row>
    <row r="76" spans="1:17" ht="12.75">
      <c r="A76" s="41">
        <v>2015</v>
      </c>
      <c r="B76" s="41" t="s">
        <v>2670</v>
      </c>
      <c r="C76" s="41">
        <v>20090400</v>
      </c>
      <c r="D76" s="41" t="s">
        <v>2870</v>
      </c>
      <c r="E76" s="43" t="s">
        <v>2871</v>
      </c>
      <c r="F76" s="43" t="s">
        <v>2800</v>
      </c>
      <c r="G76" s="43" t="s">
        <v>2872</v>
      </c>
      <c r="H76" s="41">
        <v>101</v>
      </c>
      <c r="I76" s="43" t="s">
        <v>2689</v>
      </c>
      <c r="J76" s="50">
        <v>1141700</v>
      </c>
      <c r="K76" s="50">
        <v>5774</v>
      </c>
      <c r="L76" s="50">
        <v>65300</v>
      </c>
      <c r="M76" s="51"/>
      <c r="N76" s="51"/>
      <c r="O76" s="51"/>
      <c r="P76" s="41"/>
      <c r="Q76" s="51"/>
    </row>
    <row r="77" spans="1:17" ht="12.75">
      <c r="A77" s="41">
        <v>2015</v>
      </c>
      <c r="B77" s="41" t="s">
        <v>2670</v>
      </c>
      <c r="C77" s="41">
        <v>20090450</v>
      </c>
      <c r="D77" s="41" t="s">
        <v>2873</v>
      </c>
      <c r="E77" s="43" t="s">
        <v>2874</v>
      </c>
      <c r="F77" s="43" t="s">
        <v>2875</v>
      </c>
      <c r="G77" s="43" t="s">
        <v>2876</v>
      </c>
      <c r="H77" s="41">
        <v>101</v>
      </c>
      <c r="I77" s="43" t="s">
        <v>2689</v>
      </c>
      <c r="J77" s="50">
        <v>206600</v>
      </c>
      <c r="K77" s="50">
        <v>1049</v>
      </c>
      <c r="L77" s="50">
        <v>0</v>
      </c>
      <c r="M77" s="51"/>
      <c r="N77" s="51"/>
      <c r="O77" s="51"/>
      <c r="P77" s="41"/>
      <c r="Q77" s="51"/>
    </row>
    <row r="78" spans="1:17" ht="12.75">
      <c r="A78" s="41">
        <v>2015</v>
      </c>
      <c r="B78" s="41" t="s">
        <v>2670</v>
      </c>
      <c r="C78" s="41">
        <v>20090500</v>
      </c>
      <c r="D78" s="41" t="s">
        <v>2877</v>
      </c>
      <c r="E78" s="43" t="s">
        <v>2716</v>
      </c>
      <c r="G78" s="43" t="s">
        <v>2717</v>
      </c>
      <c r="H78" s="41">
        <v>201</v>
      </c>
      <c r="I78" s="43" t="s">
        <v>2681</v>
      </c>
      <c r="J78" s="50">
        <v>99100</v>
      </c>
      <c r="K78" s="50">
        <v>708</v>
      </c>
      <c r="L78" s="50">
        <v>99100</v>
      </c>
      <c r="M78" s="51"/>
      <c r="N78" s="51"/>
      <c r="O78" s="51"/>
      <c r="P78" s="41"/>
      <c r="Q78" s="51"/>
    </row>
    <row r="79" spans="1:17" ht="12.75">
      <c r="A79" s="41">
        <v>2015</v>
      </c>
      <c r="B79" s="41" t="s">
        <v>2670</v>
      </c>
      <c r="C79" s="41">
        <v>20090550</v>
      </c>
      <c r="D79" s="41" t="s">
        <v>2878</v>
      </c>
      <c r="E79" s="43" t="s">
        <v>2716</v>
      </c>
      <c r="G79" s="43" t="s">
        <v>2717</v>
      </c>
      <c r="H79" s="41">
        <v>101</v>
      </c>
      <c r="I79" s="43" t="s">
        <v>2689</v>
      </c>
      <c r="J79" s="50">
        <v>294000</v>
      </c>
      <c r="K79" s="50">
        <v>2940</v>
      </c>
      <c r="L79" s="50">
        <v>0</v>
      </c>
      <c r="M79" s="51"/>
      <c r="N79" s="51"/>
      <c r="O79" s="51"/>
      <c r="P79" s="41"/>
      <c r="Q79" s="51"/>
    </row>
    <row r="80" spans="1:17" ht="12.75">
      <c r="A80" s="41">
        <v>2015</v>
      </c>
      <c r="B80" s="41" t="s">
        <v>2670</v>
      </c>
      <c r="C80" s="41">
        <v>20090600</v>
      </c>
      <c r="D80" s="41" t="s">
        <v>2879</v>
      </c>
      <c r="E80" s="43" t="s">
        <v>2880</v>
      </c>
      <c r="G80" s="43" t="s">
        <v>2881</v>
      </c>
      <c r="H80" s="41">
        <v>206</v>
      </c>
      <c r="I80" s="43" t="s">
        <v>2796</v>
      </c>
      <c r="J80" s="50">
        <v>2200</v>
      </c>
      <c r="K80" s="50">
        <v>28</v>
      </c>
      <c r="L80" s="50">
        <v>2200</v>
      </c>
      <c r="M80" s="51"/>
      <c r="N80" s="51"/>
      <c r="O80" s="51"/>
      <c r="P80" s="41"/>
      <c r="Q80" s="51"/>
    </row>
    <row r="81" spans="1:17" ht="12.75">
      <c r="A81" s="41">
        <v>2015</v>
      </c>
      <c r="B81" s="41" t="s">
        <v>2670</v>
      </c>
      <c r="C81" s="41">
        <v>20090700</v>
      </c>
      <c r="D81" s="41" t="s">
        <v>2882</v>
      </c>
      <c r="E81" s="43" t="s">
        <v>2733</v>
      </c>
      <c r="G81" s="43" t="s">
        <v>2734</v>
      </c>
      <c r="H81" s="41">
        <v>101</v>
      </c>
      <c r="I81" s="43" t="s">
        <v>2689</v>
      </c>
      <c r="J81" s="50">
        <v>273500</v>
      </c>
      <c r="K81" s="50">
        <v>1368</v>
      </c>
      <c r="L81" s="50">
        <v>0</v>
      </c>
      <c r="M81" s="51"/>
      <c r="N81" s="51"/>
      <c r="O81" s="51"/>
      <c r="P81" s="41"/>
      <c r="Q81" s="51"/>
    </row>
    <row r="82" spans="1:17" ht="12.75">
      <c r="A82" s="41">
        <v>2015</v>
      </c>
      <c r="B82" s="41" t="s">
        <v>2670</v>
      </c>
      <c r="C82" s="41">
        <v>20090800</v>
      </c>
      <c r="D82" s="41" t="s">
        <v>2883</v>
      </c>
      <c r="E82" s="43" t="s">
        <v>2884</v>
      </c>
      <c r="G82" s="43" t="s">
        <v>2885</v>
      </c>
      <c r="H82" s="41">
        <v>105</v>
      </c>
      <c r="I82" s="43" t="s">
        <v>2675</v>
      </c>
      <c r="J82" s="50">
        <v>1106500</v>
      </c>
      <c r="K82" s="50">
        <v>5565</v>
      </c>
      <c r="L82" s="50">
        <v>0</v>
      </c>
      <c r="M82" s="51"/>
      <c r="N82" s="51"/>
      <c r="O82" s="51"/>
      <c r="P82" s="41"/>
      <c r="Q82" s="51"/>
    </row>
    <row r="83" spans="1:17" ht="12.75">
      <c r="A83" s="41">
        <v>2015</v>
      </c>
      <c r="B83" s="41" t="s">
        <v>2670</v>
      </c>
      <c r="C83" s="41">
        <v>20090850</v>
      </c>
      <c r="D83" s="41" t="s">
        <v>2886</v>
      </c>
      <c r="E83" s="43" t="s">
        <v>2761</v>
      </c>
      <c r="G83" s="43" t="s">
        <v>2762</v>
      </c>
      <c r="H83" s="41">
        <v>101</v>
      </c>
      <c r="I83" s="43" t="s">
        <v>2689</v>
      </c>
      <c r="J83" s="50">
        <v>379400</v>
      </c>
      <c r="K83" s="50">
        <v>2417</v>
      </c>
      <c r="L83" s="50">
        <v>155900</v>
      </c>
      <c r="M83" s="51"/>
      <c r="N83" s="51"/>
      <c r="O83" s="51"/>
      <c r="P83" s="41"/>
      <c r="Q83" s="51"/>
    </row>
    <row r="84" spans="1:17" ht="12.75">
      <c r="A84" s="41">
        <v>2015</v>
      </c>
      <c r="B84" s="41" t="s">
        <v>2670</v>
      </c>
      <c r="C84" s="41">
        <v>20090900</v>
      </c>
      <c r="D84" s="41" t="s">
        <v>2887</v>
      </c>
      <c r="E84" s="43" t="s">
        <v>2705</v>
      </c>
      <c r="F84" s="43" t="s">
        <v>2706</v>
      </c>
      <c r="G84" s="43" t="s">
        <v>2707</v>
      </c>
      <c r="H84" s="41">
        <v>101</v>
      </c>
      <c r="I84" s="43" t="s">
        <v>2689</v>
      </c>
      <c r="J84" s="50">
        <v>1411100</v>
      </c>
      <c r="K84" s="50">
        <v>14111</v>
      </c>
      <c r="L84" s="50">
        <v>0</v>
      </c>
      <c r="M84" s="51"/>
      <c r="N84" s="51"/>
      <c r="O84" s="51"/>
      <c r="P84" s="41"/>
      <c r="Q84" s="51"/>
    </row>
    <row r="85" spans="1:17" ht="12.75">
      <c r="A85" s="41">
        <v>2015</v>
      </c>
      <c r="B85" s="41" t="s">
        <v>2670</v>
      </c>
      <c r="C85" s="41">
        <v>20090950</v>
      </c>
      <c r="D85" s="41" t="s">
        <v>2888</v>
      </c>
      <c r="E85" s="43" t="s">
        <v>2889</v>
      </c>
      <c r="G85" s="43" t="s">
        <v>2890</v>
      </c>
      <c r="H85" s="41">
        <v>201</v>
      </c>
      <c r="I85" s="43" t="s">
        <v>2681</v>
      </c>
      <c r="J85" s="50">
        <v>41900</v>
      </c>
      <c r="K85" s="50">
        <v>419</v>
      </c>
      <c r="L85" s="50">
        <v>41900</v>
      </c>
      <c r="M85" s="51"/>
      <c r="N85" s="51"/>
      <c r="O85" s="51"/>
      <c r="P85" s="41"/>
      <c r="Q85" s="51"/>
    </row>
    <row r="86" spans="1:17" ht="12.75">
      <c r="A86" s="41">
        <v>2015</v>
      </c>
      <c r="B86" s="41" t="s">
        <v>2670</v>
      </c>
      <c r="C86" s="41">
        <v>20100100</v>
      </c>
      <c r="D86" s="41" t="s">
        <v>2891</v>
      </c>
      <c r="E86" s="43" t="s">
        <v>2713</v>
      </c>
      <c r="G86" s="43" t="s">
        <v>2714</v>
      </c>
      <c r="H86" s="41">
        <v>105</v>
      </c>
      <c r="I86" s="43" t="s">
        <v>2675</v>
      </c>
      <c r="J86" s="50">
        <v>752800</v>
      </c>
      <c r="K86" s="50">
        <v>3764</v>
      </c>
      <c r="L86" s="50">
        <v>0</v>
      </c>
      <c r="M86" s="51"/>
      <c r="N86" s="51"/>
      <c r="O86" s="51"/>
      <c r="P86" s="41"/>
      <c r="Q86" s="51"/>
    </row>
    <row r="87" spans="1:17" ht="12.75">
      <c r="A87" s="41">
        <v>2015</v>
      </c>
      <c r="B87" s="41" t="s">
        <v>2670</v>
      </c>
      <c r="C87" s="41">
        <v>20100200</v>
      </c>
      <c r="D87" s="41" t="s">
        <v>2892</v>
      </c>
      <c r="E87" s="43" t="s">
        <v>2716</v>
      </c>
      <c r="G87" s="43" t="s">
        <v>2717</v>
      </c>
      <c r="H87" s="41">
        <v>101</v>
      </c>
      <c r="I87" s="43" t="s">
        <v>2689</v>
      </c>
      <c r="J87" s="50">
        <v>745000</v>
      </c>
      <c r="K87" s="50">
        <v>3783</v>
      </c>
      <c r="L87" s="50">
        <v>57300</v>
      </c>
      <c r="M87" s="51"/>
      <c r="N87" s="51"/>
      <c r="O87" s="51"/>
      <c r="P87" s="41"/>
      <c r="Q87" s="51"/>
    </row>
    <row r="88" spans="1:17" ht="12.75">
      <c r="A88" s="41">
        <v>2015</v>
      </c>
      <c r="B88" s="41" t="s">
        <v>2670</v>
      </c>
      <c r="C88" s="41">
        <v>20100250</v>
      </c>
      <c r="D88" s="41" t="s">
        <v>2893</v>
      </c>
      <c r="E88" s="43" t="s">
        <v>2894</v>
      </c>
      <c r="G88" s="43" t="s">
        <v>2895</v>
      </c>
      <c r="H88" s="41">
        <v>101</v>
      </c>
      <c r="I88" s="43" t="s">
        <v>2689</v>
      </c>
      <c r="J88" s="50">
        <v>111700</v>
      </c>
      <c r="K88" s="50">
        <v>469</v>
      </c>
      <c r="L88" s="50">
        <v>0</v>
      </c>
      <c r="M88" s="51"/>
      <c r="N88" s="51"/>
      <c r="O88" s="51"/>
      <c r="P88" s="41"/>
      <c r="Q88" s="51"/>
    </row>
    <row r="89" spans="1:17" ht="12.75">
      <c r="A89" s="41">
        <v>2015</v>
      </c>
      <c r="B89" s="41" t="s">
        <v>2670</v>
      </c>
      <c r="C89" s="41">
        <v>20100300</v>
      </c>
      <c r="D89" s="41" t="s">
        <v>2896</v>
      </c>
      <c r="E89" s="43" t="s">
        <v>2894</v>
      </c>
      <c r="G89" s="43" t="s">
        <v>2895</v>
      </c>
      <c r="H89" s="41">
        <v>101</v>
      </c>
      <c r="I89" s="43" t="s">
        <v>2689</v>
      </c>
      <c r="J89" s="50">
        <v>654800</v>
      </c>
      <c r="K89" s="50">
        <v>3571</v>
      </c>
      <c r="L89" s="50">
        <v>0</v>
      </c>
      <c r="M89" s="51"/>
      <c r="N89" s="51"/>
      <c r="O89" s="51"/>
      <c r="P89" s="41"/>
      <c r="Q89" s="51"/>
    </row>
    <row r="90" spans="1:17" ht="12.75">
      <c r="A90" s="41">
        <v>2015</v>
      </c>
      <c r="B90" s="41" t="s">
        <v>2670</v>
      </c>
      <c r="C90" s="41">
        <v>20100400</v>
      </c>
      <c r="D90" s="41" t="s">
        <v>2897</v>
      </c>
      <c r="E90" s="43" t="s">
        <v>2764</v>
      </c>
      <c r="G90" s="43" t="s">
        <v>2765</v>
      </c>
      <c r="H90" s="41">
        <v>101</v>
      </c>
      <c r="I90" s="43" t="s">
        <v>2689</v>
      </c>
      <c r="J90" s="50">
        <v>751300</v>
      </c>
      <c r="K90" s="50">
        <v>3757</v>
      </c>
      <c r="L90" s="50">
        <v>0</v>
      </c>
      <c r="M90" s="51"/>
      <c r="N90" s="51"/>
      <c r="O90" s="51"/>
      <c r="P90" s="41"/>
      <c r="Q90" s="51"/>
    </row>
    <row r="91" spans="1:17" ht="12.75">
      <c r="A91" s="41">
        <v>2015</v>
      </c>
      <c r="B91" s="41" t="s">
        <v>2670</v>
      </c>
      <c r="C91" s="41">
        <v>20100500</v>
      </c>
      <c r="D91" s="41" t="s">
        <v>2898</v>
      </c>
      <c r="E91" s="43" t="s">
        <v>2899</v>
      </c>
      <c r="G91" s="43" t="s">
        <v>2900</v>
      </c>
      <c r="H91" s="41">
        <v>101</v>
      </c>
      <c r="I91" s="43" t="s">
        <v>2689</v>
      </c>
      <c r="J91" s="50">
        <v>1115200</v>
      </c>
      <c r="K91" s="50">
        <v>11152</v>
      </c>
      <c r="L91" s="50">
        <v>0</v>
      </c>
      <c r="M91" s="51"/>
      <c r="N91" s="51"/>
      <c r="O91" s="51"/>
      <c r="P91" s="41"/>
      <c r="Q91" s="51"/>
    </row>
    <row r="92" spans="1:17" ht="12.75">
      <c r="A92" s="41">
        <v>2015</v>
      </c>
      <c r="B92" s="41" t="s">
        <v>2670</v>
      </c>
      <c r="C92" s="41">
        <v>20100600</v>
      </c>
      <c r="D92" s="41" t="s">
        <v>2901</v>
      </c>
      <c r="E92" s="43" t="s">
        <v>2851</v>
      </c>
      <c r="F92" s="43" t="s">
        <v>2852</v>
      </c>
      <c r="G92" s="43" t="s">
        <v>2853</v>
      </c>
      <c r="H92" s="41">
        <v>105</v>
      </c>
      <c r="I92" s="43" t="s">
        <v>2675</v>
      </c>
      <c r="J92" s="50">
        <v>560900</v>
      </c>
      <c r="K92" s="50">
        <v>2805</v>
      </c>
      <c r="L92" s="50">
        <v>0</v>
      </c>
      <c r="M92" s="51"/>
      <c r="N92" s="51"/>
      <c r="O92" s="51"/>
      <c r="P92" s="41"/>
      <c r="Q92" s="51"/>
    </row>
    <row r="93" spans="1:17" ht="12.75">
      <c r="A93" s="41">
        <v>2015</v>
      </c>
      <c r="B93" s="41" t="s">
        <v>2670</v>
      </c>
      <c r="C93" s="41">
        <v>20100650</v>
      </c>
      <c r="D93" s="41" t="s">
        <v>2902</v>
      </c>
      <c r="E93" s="43" t="s">
        <v>2764</v>
      </c>
      <c r="G93" s="43" t="s">
        <v>2765</v>
      </c>
      <c r="H93" s="41">
        <v>101</v>
      </c>
      <c r="I93" s="43" t="s">
        <v>2689</v>
      </c>
      <c r="J93" s="50">
        <v>176100</v>
      </c>
      <c r="K93" s="50">
        <v>983</v>
      </c>
      <c r="L93" s="50">
        <v>68200</v>
      </c>
      <c r="M93" s="51"/>
      <c r="N93" s="51"/>
      <c r="O93" s="51"/>
      <c r="P93" s="41"/>
      <c r="Q93" s="51"/>
    </row>
    <row r="94" spans="1:17" ht="12.75">
      <c r="A94" s="41">
        <v>2015</v>
      </c>
      <c r="B94" s="41" t="s">
        <v>2670</v>
      </c>
      <c r="C94" s="41">
        <v>20100700</v>
      </c>
      <c r="D94" s="41" t="s">
        <v>2903</v>
      </c>
      <c r="E94" s="43" t="s">
        <v>2904</v>
      </c>
      <c r="G94" s="43" t="s">
        <v>2905</v>
      </c>
      <c r="H94" s="41">
        <v>101</v>
      </c>
      <c r="I94" s="43" t="s">
        <v>2689</v>
      </c>
      <c r="J94" s="50">
        <v>623900</v>
      </c>
      <c r="K94" s="50">
        <v>3120</v>
      </c>
      <c r="L94" s="50">
        <v>0</v>
      </c>
      <c r="M94" s="51"/>
      <c r="N94" s="51"/>
      <c r="O94" s="51"/>
      <c r="P94" s="41"/>
      <c r="Q94" s="51"/>
    </row>
    <row r="95" spans="1:17" ht="12.75">
      <c r="A95" s="41">
        <v>2015</v>
      </c>
      <c r="B95" s="41" t="s">
        <v>2670</v>
      </c>
      <c r="C95" s="41">
        <v>20100750</v>
      </c>
      <c r="D95" s="41" t="s">
        <v>2906</v>
      </c>
      <c r="E95" s="43" t="s">
        <v>2907</v>
      </c>
      <c r="G95" s="43" t="s">
        <v>2908</v>
      </c>
      <c r="H95" s="41">
        <v>101</v>
      </c>
      <c r="I95" s="43" t="s">
        <v>2689</v>
      </c>
      <c r="J95" s="50">
        <v>296700</v>
      </c>
      <c r="K95" s="50">
        <v>2058</v>
      </c>
      <c r="L95" s="50">
        <v>160500</v>
      </c>
      <c r="M95" s="51"/>
      <c r="N95" s="51"/>
      <c r="O95" s="51"/>
      <c r="P95" s="41"/>
      <c r="Q95" s="51"/>
    </row>
    <row r="96" spans="1:17" ht="12.75">
      <c r="A96" s="41">
        <v>2015</v>
      </c>
      <c r="B96" s="41" t="s">
        <v>2670</v>
      </c>
      <c r="C96" s="41">
        <v>20110100</v>
      </c>
      <c r="D96" s="41" t="s">
        <v>2909</v>
      </c>
      <c r="E96" s="43" t="s">
        <v>2904</v>
      </c>
      <c r="G96" s="43" t="s">
        <v>2905</v>
      </c>
      <c r="H96" s="41">
        <v>101</v>
      </c>
      <c r="I96" s="43" t="s">
        <v>2689</v>
      </c>
      <c r="J96" s="50">
        <v>810300</v>
      </c>
      <c r="K96" s="50">
        <v>4279</v>
      </c>
      <c r="L96" s="50">
        <v>101700</v>
      </c>
      <c r="M96" s="51"/>
      <c r="N96" s="51"/>
      <c r="O96" s="51"/>
      <c r="P96" s="41"/>
      <c r="Q96" s="51"/>
    </row>
    <row r="97" spans="1:17" ht="12.75">
      <c r="A97" s="41">
        <v>2015</v>
      </c>
      <c r="B97" s="41" t="s">
        <v>2670</v>
      </c>
      <c r="C97" s="41">
        <v>20110200</v>
      </c>
      <c r="D97" s="41" t="s">
        <v>2910</v>
      </c>
      <c r="E97" s="43" t="s">
        <v>2911</v>
      </c>
      <c r="G97" s="43" t="s">
        <v>2912</v>
      </c>
      <c r="H97" s="41">
        <v>101</v>
      </c>
      <c r="I97" s="43" t="s">
        <v>2689</v>
      </c>
      <c r="J97" s="50">
        <v>729600</v>
      </c>
      <c r="K97" s="50">
        <v>7296</v>
      </c>
      <c r="L97" s="50">
        <v>0</v>
      </c>
      <c r="M97" s="51"/>
      <c r="N97" s="51"/>
      <c r="O97" s="51"/>
      <c r="P97" s="41"/>
      <c r="Q97" s="51"/>
    </row>
    <row r="98" spans="1:17" ht="12.75">
      <c r="A98" s="41">
        <v>2015</v>
      </c>
      <c r="B98" s="41" t="s">
        <v>2670</v>
      </c>
      <c r="C98" s="41">
        <v>20110300</v>
      </c>
      <c r="D98" s="41" t="s">
        <v>2913</v>
      </c>
      <c r="E98" s="43" t="s">
        <v>2911</v>
      </c>
      <c r="G98" s="43" t="s">
        <v>2912</v>
      </c>
      <c r="H98" s="41">
        <v>101</v>
      </c>
      <c r="I98" s="43" t="s">
        <v>2689</v>
      </c>
      <c r="J98" s="50">
        <v>1605300</v>
      </c>
      <c r="K98" s="50">
        <v>16053</v>
      </c>
      <c r="L98" s="50">
        <v>72800</v>
      </c>
      <c r="M98" s="51"/>
      <c r="N98" s="51"/>
      <c r="O98" s="51"/>
      <c r="P98" s="41"/>
      <c r="Q98" s="51"/>
    </row>
    <row r="99" spans="1:17" ht="12.75">
      <c r="A99" s="41">
        <v>2015</v>
      </c>
      <c r="B99" s="41" t="s">
        <v>2670</v>
      </c>
      <c r="C99" s="41">
        <v>20110400</v>
      </c>
      <c r="D99" s="41" t="s">
        <v>2914</v>
      </c>
      <c r="E99" s="43" t="s">
        <v>2915</v>
      </c>
      <c r="G99" s="43" t="s">
        <v>2916</v>
      </c>
      <c r="H99" s="41">
        <v>101</v>
      </c>
      <c r="I99" s="43" t="s">
        <v>2689</v>
      </c>
      <c r="J99" s="50">
        <v>684700</v>
      </c>
      <c r="K99" s="50">
        <v>6847</v>
      </c>
      <c r="L99" s="50">
        <v>0</v>
      </c>
      <c r="M99" s="51"/>
      <c r="N99" s="51"/>
      <c r="O99" s="51"/>
      <c r="P99" s="41"/>
      <c r="Q99" s="51"/>
    </row>
    <row r="100" spans="1:17" ht="12.75">
      <c r="A100" s="41">
        <v>2015</v>
      </c>
      <c r="B100" s="41" t="s">
        <v>2670</v>
      </c>
      <c r="C100" s="41">
        <v>20110425</v>
      </c>
      <c r="D100" s="41" t="s">
        <v>2917</v>
      </c>
      <c r="E100" s="43" t="s">
        <v>2918</v>
      </c>
      <c r="G100" s="43" t="s">
        <v>2919</v>
      </c>
      <c r="H100" s="41">
        <v>201</v>
      </c>
      <c r="I100" s="43" t="s">
        <v>2681</v>
      </c>
      <c r="J100" s="50">
        <v>63500</v>
      </c>
      <c r="K100" s="50">
        <v>381</v>
      </c>
      <c r="L100" s="50">
        <v>63500</v>
      </c>
      <c r="M100" s="51"/>
      <c r="N100" s="51"/>
      <c r="O100" s="51"/>
      <c r="P100" s="41"/>
      <c r="Q100" s="51"/>
    </row>
    <row r="101" spans="1:17" ht="12.75">
      <c r="A101" s="41">
        <v>2015</v>
      </c>
      <c r="B101" s="41" t="s">
        <v>2670</v>
      </c>
      <c r="C101" s="41">
        <v>20110450</v>
      </c>
      <c r="D101" s="41" t="s">
        <v>2920</v>
      </c>
      <c r="E101" s="43" t="s">
        <v>2915</v>
      </c>
      <c r="G101" s="43" t="s">
        <v>2916</v>
      </c>
      <c r="H101" s="41">
        <v>101</v>
      </c>
      <c r="I101" s="43" t="s">
        <v>2689</v>
      </c>
      <c r="J101" s="50">
        <v>738600</v>
      </c>
      <c r="K101" s="50">
        <v>7386</v>
      </c>
      <c r="L101" s="50">
        <v>0</v>
      </c>
      <c r="M101" s="51"/>
      <c r="N101" s="51"/>
      <c r="O101" s="51"/>
      <c r="P101" s="41"/>
      <c r="Q101" s="51"/>
    </row>
    <row r="102" spans="1:17" ht="12.75">
      <c r="A102" s="41">
        <v>2015</v>
      </c>
      <c r="B102" s="41" t="s">
        <v>2670</v>
      </c>
      <c r="C102" s="41">
        <v>20110500</v>
      </c>
      <c r="D102" s="41" t="s">
        <v>2921</v>
      </c>
      <c r="E102" s="43" t="s">
        <v>2764</v>
      </c>
      <c r="G102" s="43" t="s">
        <v>2765</v>
      </c>
      <c r="H102" s="41">
        <v>101</v>
      </c>
      <c r="I102" s="43" t="s">
        <v>2689</v>
      </c>
      <c r="J102" s="50">
        <v>707400</v>
      </c>
      <c r="K102" s="50">
        <v>3537</v>
      </c>
      <c r="L102" s="50">
        <v>0</v>
      </c>
      <c r="M102" s="51"/>
      <c r="N102" s="51"/>
      <c r="O102" s="51"/>
      <c r="P102" s="41"/>
      <c r="Q102" s="51"/>
    </row>
    <row r="103" spans="1:17" ht="12.75">
      <c r="A103" s="41">
        <v>2015</v>
      </c>
      <c r="B103" s="41" t="s">
        <v>2670</v>
      </c>
      <c r="C103" s="41">
        <v>20110550</v>
      </c>
      <c r="D103" s="41" t="s">
        <v>2922</v>
      </c>
      <c r="E103" s="43" t="s">
        <v>2764</v>
      </c>
      <c r="G103" s="43" t="s">
        <v>2765</v>
      </c>
      <c r="H103" s="41">
        <v>101</v>
      </c>
      <c r="I103" s="43" t="s">
        <v>2689</v>
      </c>
      <c r="J103" s="50">
        <v>73200</v>
      </c>
      <c r="K103" s="50">
        <v>732</v>
      </c>
      <c r="L103" s="50">
        <v>0</v>
      </c>
      <c r="M103" s="51"/>
      <c r="N103" s="51"/>
      <c r="O103" s="51"/>
      <c r="P103" s="41"/>
      <c r="Q103" s="51"/>
    </row>
    <row r="104" spans="1:17" ht="12.75">
      <c r="A104" s="41">
        <v>2015</v>
      </c>
      <c r="B104" s="41" t="s">
        <v>2670</v>
      </c>
      <c r="C104" s="41">
        <v>20110575</v>
      </c>
      <c r="D104" s="41" t="s">
        <v>2923</v>
      </c>
      <c r="E104" s="43" t="s">
        <v>2924</v>
      </c>
      <c r="G104" s="43" t="s">
        <v>2925</v>
      </c>
      <c r="H104" s="41">
        <v>201</v>
      </c>
      <c r="I104" s="43" t="s">
        <v>2681</v>
      </c>
      <c r="J104" s="50">
        <v>1700</v>
      </c>
      <c r="K104" s="50">
        <v>17</v>
      </c>
      <c r="L104" s="50">
        <v>1700</v>
      </c>
      <c r="M104" s="51"/>
      <c r="N104" s="51"/>
      <c r="O104" s="51"/>
      <c r="P104" s="41"/>
      <c r="Q104" s="51"/>
    </row>
    <row r="105" spans="1:17" ht="12.75">
      <c r="A105" s="41">
        <v>2015</v>
      </c>
      <c r="B105" s="41" t="s">
        <v>2670</v>
      </c>
      <c r="C105" s="41">
        <v>20110600</v>
      </c>
      <c r="D105" s="41" t="s">
        <v>2926</v>
      </c>
      <c r="E105" s="43" t="s">
        <v>2927</v>
      </c>
      <c r="G105" s="43" t="s">
        <v>2928</v>
      </c>
      <c r="H105" s="41">
        <v>101</v>
      </c>
      <c r="I105" s="43" t="s">
        <v>2689</v>
      </c>
      <c r="J105" s="50">
        <v>333700</v>
      </c>
      <c r="K105" s="50">
        <v>2374</v>
      </c>
      <c r="L105" s="50">
        <v>0</v>
      </c>
      <c r="M105" s="51"/>
      <c r="N105" s="51"/>
      <c r="O105" s="51"/>
      <c r="P105" s="41"/>
      <c r="Q105" s="51"/>
    </row>
    <row r="106" spans="1:17" ht="12.75">
      <c r="A106" s="41">
        <v>2015</v>
      </c>
      <c r="B106" s="41" t="s">
        <v>2670</v>
      </c>
      <c r="C106" s="41">
        <v>20110650</v>
      </c>
      <c r="D106" s="41" t="s">
        <v>2929</v>
      </c>
      <c r="E106" s="43" t="s">
        <v>2705</v>
      </c>
      <c r="F106" s="43" t="s">
        <v>2706</v>
      </c>
      <c r="G106" s="43" t="s">
        <v>2707</v>
      </c>
      <c r="H106" s="41">
        <v>101</v>
      </c>
      <c r="I106" s="43" t="s">
        <v>2689</v>
      </c>
      <c r="J106" s="50">
        <v>573300</v>
      </c>
      <c r="K106" s="50">
        <v>5733</v>
      </c>
      <c r="L106" s="50">
        <v>0</v>
      </c>
      <c r="M106" s="51"/>
      <c r="N106" s="51"/>
      <c r="O106" s="51"/>
      <c r="P106" s="41"/>
      <c r="Q106" s="51"/>
    </row>
    <row r="107" spans="1:17" ht="12.75">
      <c r="A107" s="41">
        <v>2015</v>
      </c>
      <c r="B107" s="41" t="s">
        <v>2670</v>
      </c>
      <c r="C107" s="41">
        <v>20120100</v>
      </c>
      <c r="D107" s="41" t="s">
        <v>2930</v>
      </c>
      <c r="E107" s="43" t="s">
        <v>2931</v>
      </c>
      <c r="F107" s="43" t="s">
        <v>2932</v>
      </c>
      <c r="G107" s="43" t="s">
        <v>2933</v>
      </c>
      <c r="H107" s="41">
        <v>101</v>
      </c>
      <c r="I107" s="43" t="s">
        <v>2689</v>
      </c>
      <c r="J107" s="50">
        <v>786100</v>
      </c>
      <c r="K107" s="50">
        <v>7861</v>
      </c>
      <c r="L107" s="50">
        <v>0</v>
      </c>
      <c r="M107" s="51"/>
      <c r="N107" s="51"/>
      <c r="O107" s="51"/>
      <c r="P107" s="41"/>
      <c r="Q107" s="51"/>
    </row>
    <row r="108" spans="1:17" ht="12.75">
      <c r="A108" s="41">
        <v>2015</v>
      </c>
      <c r="B108" s="41" t="s">
        <v>2670</v>
      </c>
      <c r="C108" s="41">
        <v>20120200</v>
      </c>
      <c r="D108" s="41" t="s">
        <v>2934</v>
      </c>
      <c r="E108" s="43" t="s">
        <v>2678</v>
      </c>
      <c r="F108" s="43" t="s">
        <v>2679</v>
      </c>
      <c r="G108" s="43" t="s">
        <v>2680</v>
      </c>
      <c r="H108" s="41">
        <v>101</v>
      </c>
      <c r="I108" s="43" t="s">
        <v>2689</v>
      </c>
      <c r="J108" s="50">
        <v>1505100</v>
      </c>
      <c r="K108" s="50">
        <v>15051</v>
      </c>
      <c r="L108" s="50">
        <v>0</v>
      </c>
      <c r="M108" s="51"/>
      <c r="N108" s="51"/>
      <c r="O108" s="51"/>
      <c r="P108" s="41"/>
      <c r="Q108" s="51"/>
    </row>
    <row r="109" spans="1:17" ht="12.75">
      <c r="A109" s="41">
        <v>2015</v>
      </c>
      <c r="B109" s="41" t="s">
        <v>2670</v>
      </c>
      <c r="C109" s="41">
        <v>20120300</v>
      </c>
      <c r="D109" s="41" t="s">
        <v>2935</v>
      </c>
      <c r="E109" s="43" t="s">
        <v>2936</v>
      </c>
      <c r="G109" s="43" t="s">
        <v>2937</v>
      </c>
      <c r="H109" s="41">
        <v>201</v>
      </c>
      <c r="I109" s="43" t="s">
        <v>2681</v>
      </c>
      <c r="J109" s="50">
        <v>45600</v>
      </c>
      <c r="K109" s="50">
        <v>274</v>
      </c>
      <c r="L109" s="50">
        <v>45600</v>
      </c>
      <c r="M109" s="51"/>
      <c r="N109" s="51"/>
      <c r="O109" s="51"/>
      <c r="P109" s="41"/>
      <c r="Q109" s="51"/>
    </row>
    <row r="110" spans="1:17" ht="12.75">
      <c r="A110" s="41">
        <v>2015</v>
      </c>
      <c r="B110" s="41" t="s">
        <v>2670</v>
      </c>
      <c r="C110" s="41">
        <v>20120400</v>
      </c>
      <c r="D110" s="41" t="s">
        <v>2938</v>
      </c>
      <c r="E110" s="43" t="s">
        <v>2939</v>
      </c>
      <c r="F110" s="43" t="s">
        <v>2940</v>
      </c>
      <c r="G110" s="43" t="s">
        <v>2941</v>
      </c>
      <c r="H110" s="41">
        <v>101</v>
      </c>
      <c r="I110" s="43" t="s">
        <v>2689</v>
      </c>
      <c r="J110" s="50">
        <v>2305900</v>
      </c>
      <c r="K110" s="50">
        <v>23059</v>
      </c>
      <c r="L110" s="50">
        <v>0</v>
      </c>
      <c r="M110" s="51"/>
      <c r="N110" s="51"/>
      <c r="O110" s="51"/>
      <c r="P110" s="41"/>
      <c r="Q110" s="51"/>
    </row>
    <row r="111" spans="1:17" ht="12.75">
      <c r="A111" s="41">
        <v>2015</v>
      </c>
      <c r="B111" s="41" t="s">
        <v>2670</v>
      </c>
      <c r="C111" s="41">
        <v>20120500</v>
      </c>
      <c r="D111" s="41" t="s">
        <v>2942</v>
      </c>
      <c r="E111" s="43" t="s">
        <v>2939</v>
      </c>
      <c r="F111" s="43" t="s">
        <v>2940</v>
      </c>
      <c r="G111" s="43" t="s">
        <v>2941</v>
      </c>
      <c r="H111" s="41">
        <v>201</v>
      </c>
      <c r="I111" s="43" t="s">
        <v>2681</v>
      </c>
      <c r="J111" s="50">
        <v>87700</v>
      </c>
      <c r="K111" s="50">
        <v>877</v>
      </c>
      <c r="L111" s="50">
        <v>87700</v>
      </c>
      <c r="M111" s="51"/>
      <c r="N111" s="51"/>
      <c r="O111" s="51"/>
      <c r="P111" s="41"/>
      <c r="Q111" s="51"/>
    </row>
    <row r="112" spans="1:17" ht="12.75">
      <c r="A112" s="41">
        <v>2015</v>
      </c>
      <c r="B112" s="41" t="s">
        <v>2670</v>
      </c>
      <c r="C112" s="41">
        <v>20120600</v>
      </c>
      <c r="D112" s="41" t="s">
        <v>2943</v>
      </c>
      <c r="E112" s="43" t="s">
        <v>2944</v>
      </c>
      <c r="G112" s="43" t="s">
        <v>2945</v>
      </c>
      <c r="H112" s="41">
        <v>105</v>
      </c>
      <c r="I112" s="43" t="s">
        <v>2675</v>
      </c>
      <c r="J112" s="50">
        <v>800400</v>
      </c>
      <c r="K112" s="50">
        <v>4002</v>
      </c>
      <c r="L112" s="50">
        <v>0</v>
      </c>
      <c r="M112" s="51"/>
      <c r="N112" s="51"/>
      <c r="O112" s="51"/>
      <c r="P112" s="41"/>
      <c r="Q112" s="51"/>
    </row>
    <row r="113" spans="1:17" ht="12.75">
      <c r="A113" s="41">
        <v>2015</v>
      </c>
      <c r="B113" s="41" t="s">
        <v>2670</v>
      </c>
      <c r="C113" s="41">
        <v>20120650</v>
      </c>
      <c r="D113" s="41" t="s">
        <v>2946</v>
      </c>
      <c r="E113" s="43" t="s">
        <v>2947</v>
      </c>
      <c r="G113" s="43" t="s">
        <v>2948</v>
      </c>
      <c r="H113" s="41">
        <v>105</v>
      </c>
      <c r="I113" s="43" t="s">
        <v>2675</v>
      </c>
      <c r="J113" s="50">
        <v>17400</v>
      </c>
      <c r="K113" s="50">
        <v>87</v>
      </c>
      <c r="L113" s="50">
        <v>0</v>
      </c>
      <c r="M113" s="51"/>
      <c r="N113" s="51"/>
      <c r="O113" s="51"/>
      <c r="P113" s="41"/>
      <c r="Q113" s="51"/>
    </row>
    <row r="114" spans="1:17" ht="12.75">
      <c r="A114" s="41">
        <v>2015</v>
      </c>
      <c r="B114" s="41" t="s">
        <v>2670</v>
      </c>
      <c r="C114" s="41">
        <v>20120700</v>
      </c>
      <c r="D114" s="41" t="s">
        <v>2949</v>
      </c>
      <c r="E114" s="43" t="s">
        <v>2950</v>
      </c>
      <c r="G114" s="43" t="s">
        <v>2951</v>
      </c>
      <c r="H114" s="41">
        <v>105</v>
      </c>
      <c r="I114" s="43" t="s">
        <v>2675</v>
      </c>
      <c r="J114" s="50">
        <v>383000</v>
      </c>
      <c r="K114" s="50">
        <v>3671</v>
      </c>
      <c r="L114" s="50">
        <v>0</v>
      </c>
      <c r="M114" s="51"/>
      <c r="N114" s="51"/>
      <c r="O114" s="51"/>
      <c r="P114" s="41"/>
      <c r="Q114" s="51"/>
    </row>
    <row r="115" spans="1:17" ht="12.75">
      <c r="A115" s="41">
        <v>2015</v>
      </c>
      <c r="B115" s="41" t="s">
        <v>2670</v>
      </c>
      <c r="C115" s="41">
        <v>20120800</v>
      </c>
      <c r="D115" s="41" t="s">
        <v>2952</v>
      </c>
      <c r="E115" s="43" t="s">
        <v>2953</v>
      </c>
      <c r="G115" s="43" t="s">
        <v>2954</v>
      </c>
      <c r="H115" s="41">
        <v>101</v>
      </c>
      <c r="I115" s="43" t="s">
        <v>2689</v>
      </c>
      <c r="J115" s="50">
        <v>383100</v>
      </c>
      <c r="K115" s="50">
        <v>1916</v>
      </c>
      <c r="L115" s="50">
        <v>0</v>
      </c>
      <c r="M115" s="51"/>
      <c r="N115" s="51"/>
      <c r="O115" s="51"/>
      <c r="P115" s="41"/>
      <c r="Q115" s="51"/>
    </row>
    <row r="116" spans="1:17" ht="12.75">
      <c r="A116" s="41">
        <v>2015</v>
      </c>
      <c r="B116" s="41" t="s">
        <v>2670</v>
      </c>
      <c r="C116" s="41">
        <v>20130100</v>
      </c>
      <c r="D116" s="41" t="s">
        <v>2955</v>
      </c>
      <c r="E116" s="43" t="s">
        <v>2672</v>
      </c>
      <c r="F116" s="43" t="s">
        <v>2673</v>
      </c>
      <c r="G116" s="43" t="s">
        <v>2674</v>
      </c>
      <c r="H116" s="41">
        <v>105</v>
      </c>
      <c r="I116" s="43" t="s">
        <v>2675</v>
      </c>
      <c r="J116" s="50">
        <v>381100</v>
      </c>
      <c r="K116" s="50">
        <v>3811</v>
      </c>
      <c r="L116" s="50">
        <v>0</v>
      </c>
      <c r="M116" s="51"/>
      <c r="N116" s="51"/>
      <c r="O116" s="51"/>
      <c r="P116" s="41"/>
      <c r="Q116" s="51"/>
    </row>
    <row r="117" spans="1:17" ht="12.75">
      <c r="A117" s="41">
        <v>2015</v>
      </c>
      <c r="B117" s="41" t="s">
        <v>2670</v>
      </c>
      <c r="C117" s="41">
        <v>20130200</v>
      </c>
      <c r="D117" s="41" t="s">
        <v>2956</v>
      </c>
      <c r="E117" s="43" t="s">
        <v>2957</v>
      </c>
      <c r="F117" s="43" t="s">
        <v>2958</v>
      </c>
      <c r="G117" s="43" t="s">
        <v>2959</v>
      </c>
      <c r="H117" s="41">
        <v>101</v>
      </c>
      <c r="I117" s="43" t="s">
        <v>2689</v>
      </c>
      <c r="J117" s="50">
        <v>156500</v>
      </c>
      <c r="K117" s="50">
        <v>1565</v>
      </c>
      <c r="L117" s="50">
        <v>0</v>
      </c>
      <c r="M117" s="51"/>
      <c r="N117" s="51"/>
      <c r="O117" s="51"/>
      <c r="P117" s="41"/>
      <c r="Q117" s="51"/>
    </row>
    <row r="118" spans="1:17" ht="12.75">
      <c r="A118" s="41">
        <v>2015</v>
      </c>
      <c r="B118" s="41" t="s">
        <v>2670</v>
      </c>
      <c r="C118" s="41">
        <v>20130225</v>
      </c>
      <c r="D118" s="41" t="s">
        <v>2960</v>
      </c>
      <c r="E118" s="43" t="s">
        <v>2961</v>
      </c>
      <c r="F118" s="43" t="s">
        <v>2962</v>
      </c>
      <c r="G118" s="43" t="s">
        <v>2963</v>
      </c>
      <c r="H118" s="41">
        <v>101</v>
      </c>
      <c r="I118" s="43" t="s">
        <v>2689</v>
      </c>
      <c r="J118" s="50">
        <v>808900</v>
      </c>
      <c r="K118" s="50">
        <v>8089</v>
      </c>
      <c r="L118" s="50">
        <v>0</v>
      </c>
      <c r="M118" s="51"/>
      <c r="N118" s="51"/>
      <c r="O118" s="51"/>
      <c r="P118" s="41"/>
      <c r="Q118" s="51"/>
    </row>
    <row r="119" spans="1:17" ht="12.75">
      <c r="A119" s="41">
        <v>2015</v>
      </c>
      <c r="B119" s="41" t="s">
        <v>2670</v>
      </c>
      <c r="C119" s="41">
        <v>20130250</v>
      </c>
      <c r="D119" s="41" t="s">
        <v>2964</v>
      </c>
      <c r="E119" s="43" t="s">
        <v>2965</v>
      </c>
      <c r="G119" s="43" t="s">
        <v>2966</v>
      </c>
      <c r="H119" s="41">
        <v>201</v>
      </c>
      <c r="I119" s="43" t="s">
        <v>2681</v>
      </c>
      <c r="J119" s="50">
        <v>3500</v>
      </c>
      <c r="K119" s="50">
        <v>35</v>
      </c>
      <c r="L119" s="50">
        <v>3500</v>
      </c>
      <c r="M119" s="51"/>
      <c r="N119" s="51"/>
      <c r="O119" s="51"/>
      <c r="P119" s="41"/>
      <c r="Q119" s="51"/>
    </row>
    <row r="120" spans="1:17" ht="12.75">
      <c r="A120" s="41">
        <v>2015</v>
      </c>
      <c r="B120" s="41" t="s">
        <v>2670</v>
      </c>
      <c r="C120" s="41">
        <v>20130300</v>
      </c>
      <c r="D120" s="41" t="s">
        <v>2967</v>
      </c>
      <c r="E120" s="43" t="s">
        <v>2968</v>
      </c>
      <c r="F120" s="43" t="s">
        <v>2969</v>
      </c>
      <c r="G120" s="43" t="s">
        <v>2970</v>
      </c>
      <c r="H120" s="41">
        <v>105</v>
      </c>
      <c r="I120" s="43" t="s">
        <v>2675</v>
      </c>
      <c r="J120" s="50">
        <v>661600</v>
      </c>
      <c r="K120" s="50">
        <v>6616</v>
      </c>
      <c r="L120" s="50">
        <v>0</v>
      </c>
      <c r="M120" s="51"/>
      <c r="N120" s="51"/>
      <c r="O120" s="51"/>
      <c r="P120" s="41"/>
      <c r="Q120" s="51"/>
    </row>
    <row r="121" spans="1:17" ht="12.75">
      <c r="A121" s="41">
        <v>2015</v>
      </c>
      <c r="B121" s="41" t="s">
        <v>2670</v>
      </c>
      <c r="C121" s="41">
        <v>20130350</v>
      </c>
      <c r="D121" s="41" t="s">
        <v>2971</v>
      </c>
      <c r="E121" s="43" t="s">
        <v>2972</v>
      </c>
      <c r="G121" s="43" t="s">
        <v>2973</v>
      </c>
      <c r="H121" s="41">
        <v>201</v>
      </c>
      <c r="I121" s="43" t="s">
        <v>2681</v>
      </c>
      <c r="J121" s="50">
        <v>58700</v>
      </c>
      <c r="K121" s="50">
        <v>352</v>
      </c>
      <c r="L121" s="50">
        <v>58700</v>
      </c>
      <c r="M121" s="51"/>
      <c r="N121" s="51"/>
      <c r="O121" s="51"/>
      <c r="P121" s="41"/>
      <c r="Q121" s="51"/>
    </row>
    <row r="122" spans="1:17" ht="12.75">
      <c r="A122" s="41">
        <v>2015</v>
      </c>
      <c r="B122" s="41" t="s">
        <v>2670</v>
      </c>
      <c r="C122" s="41">
        <v>20130400</v>
      </c>
      <c r="D122" s="41" t="s">
        <v>2974</v>
      </c>
      <c r="E122" s="43" t="s">
        <v>2939</v>
      </c>
      <c r="F122" s="43" t="s">
        <v>2940</v>
      </c>
      <c r="G122" s="43" t="s">
        <v>2941</v>
      </c>
      <c r="H122" s="41">
        <v>101</v>
      </c>
      <c r="I122" s="43" t="s">
        <v>2689</v>
      </c>
      <c r="J122" s="50">
        <v>395400</v>
      </c>
      <c r="K122" s="50">
        <v>3954</v>
      </c>
      <c r="L122" s="50">
        <v>0</v>
      </c>
      <c r="M122" s="51"/>
      <c r="N122" s="51"/>
      <c r="O122" s="51"/>
      <c r="P122" s="41"/>
      <c r="Q122" s="51"/>
    </row>
    <row r="123" spans="1:17" ht="12.75">
      <c r="A123" s="41">
        <v>2015</v>
      </c>
      <c r="B123" s="41" t="s">
        <v>2670</v>
      </c>
      <c r="C123" s="41">
        <v>20130500</v>
      </c>
      <c r="D123" s="41" t="s">
        <v>2975</v>
      </c>
      <c r="E123" s="43" t="s">
        <v>2976</v>
      </c>
      <c r="G123" s="43" t="s">
        <v>2977</v>
      </c>
      <c r="H123" s="41">
        <v>105</v>
      </c>
      <c r="I123" s="43" t="s">
        <v>2675</v>
      </c>
      <c r="J123" s="50">
        <v>1541300</v>
      </c>
      <c r="K123" s="50">
        <v>7707</v>
      </c>
      <c r="L123" s="50">
        <v>0</v>
      </c>
      <c r="M123" s="51"/>
      <c r="N123" s="51"/>
      <c r="O123" s="51"/>
      <c r="P123" s="41"/>
      <c r="Q123" s="51"/>
    </row>
    <row r="124" spans="1:17" ht="12.75">
      <c r="A124" s="41">
        <v>2015</v>
      </c>
      <c r="B124" s="41" t="s">
        <v>2670</v>
      </c>
      <c r="C124" s="41">
        <v>20130600</v>
      </c>
      <c r="D124" s="41" t="s">
        <v>2978</v>
      </c>
      <c r="E124" s="43" t="s">
        <v>2979</v>
      </c>
      <c r="G124" s="43" t="s">
        <v>2980</v>
      </c>
      <c r="H124" s="41">
        <v>201</v>
      </c>
      <c r="I124" s="43" t="s">
        <v>2681</v>
      </c>
      <c r="J124" s="50">
        <v>78800</v>
      </c>
      <c r="K124" s="50">
        <v>487</v>
      </c>
      <c r="L124" s="50">
        <v>78800</v>
      </c>
      <c r="M124" s="51"/>
      <c r="N124" s="51"/>
      <c r="O124" s="51"/>
      <c r="P124" s="41"/>
      <c r="Q124" s="51"/>
    </row>
    <row r="125" spans="1:17" ht="12.75">
      <c r="A125" s="41">
        <v>2015</v>
      </c>
      <c r="B125" s="41" t="s">
        <v>2670</v>
      </c>
      <c r="C125" s="41">
        <v>20130700</v>
      </c>
      <c r="D125" s="41" t="s">
        <v>2981</v>
      </c>
      <c r="E125" s="43" t="s">
        <v>2982</v>
      </c>
      <c r="G125" s="43" t="s">
        <v>2983</v>
      </c>
      <c r="H125" s="41">
        <v>101</v>
      </c>
      <c r="I125" s="43" t="s">
        <v>2689</v>
      </c>
      <c r="J125" s="50">
        <v>127700</v>
      </c>
      <c r="K125" s="50">
        <v>1277</v>
      </c>
      <c r="L125" s="50">
        <v>0</v>
      </c>
      <c r="M125" s="51"/>
      <c r="N125" s="51"/>
      <c r="O125" s="51"/>
      <c r="P125" s="41"/>
      <c r="Q125" s="51"/>
    </row>
    <row r="126" spans="1:17" ht="12.75">
      <c r="A126" s="41">
        <v>2015</v>
      </c>
      <c r="B126" s="41" t="s">
        <v>2670</v>
      </c>
      <c r="C126" s="41">
        <v>20130800</v>
      </c>
      <c r="D126" s="41" t="s">
        <v>2984</v>
      </c>
      <c r="E126" s="43" t="s">
        <v>2985</v>
      </c>
      <c r="G126" s="43" t="s">
        <v>2986</v>
      </c>
      <c r="H126" s="41">
        <v>105</v>
      </c>
      <c r="I126" s="43" t="s">
        <v>2675</v>
      </c>
      <c r="J126" s="50">
        <v>518100</v>
      </c>
      <c r="K126" s="50">
        <v>2591</v>
      </c>
      <c r="L126" s="50">
        <v>0</v>
      </c>
      <c r="M126" s="51"/>
      <c r="N126" s="51"/>
      <c r="O126" s="51"/>
      <c r="P126" s="41"/>
      <c r="Q126" s="51"/>
    </row>
    <row r="127" spans="1:17" ht="12.75">
      <c r="A127" s="41">
        <v>2015</v>
      </c>
      <c r="B127" s="41" t="s">
        <v>2670</v>
      </c>
      <c r="C127" s="41">
        <v>20130850</v>
      </c>
      <c r="D127" s="41" t="s">
        <v>2987</v>
      </c>
      <c r="E127" s="43" t="s">
        <v>2947</v>
      </c>
      <c r="G127" s="43" t="s">
        <v>2948</v>
      </c>
      <c r="H127" s="41">
        <v>105</v>
      </c>
      <c r="I127" s="43" t="s">
        <v>2675</v>
      </c>
      <c r="J127" s="50">
        <v>25700</v>
      </c>
      <c r="K127" s="50">
        <v>129</v>
      </c>
      <c r="L127" s="50">
        <v>0</v>
      </c>
      <c r="M127" s="51"/>
      <c r="N127" s="51"/>
      <c r="O127" s="51"/>
      <c r="P127" s="41"/>
      <c r="Q127" s="51"/>
    </row>
    <row r="128" spans="1:17" ht="12.75">
      <c r="A128" s="41">
        <v>2015</v>
      </c>
      <c r="B128" s="41" t="s">
        <v>2670</v>
      </c>
      <c r="C128" s="41">
        <v>20130900</v>
      </c>
      <c r="D128" s="41" t="s">
        <v>2988</v>
      </c>
      <c r="E128" s="43" t="s">
        <v>2989</v>
      </c>
      <c r="F128" s="43" t="s">
        <v>2990</v>
      </c>
      <c r="G128" s="43" t="s">
        <v>2991</v>
      </c>
      <c r="H128" s="41">
        <v>101</v>
      </c>
      <c r="I128" s="43" t="s">
        <v>2689</v>
      </c>
      <c r="J128" s="50">
        <v>360700</v>
      </c>
      <c r="K128" s="50">
        <v>3607</v>
      </c>
      <c r="L128" s="50">
        <v>0</v>
      </c>
      <c r="M128" s="51"/>
      <c r="N128" s="51"/>
      <c r="O128" s="51"/>
      <c r="P128" s="41"/>
      <c r="Q128" s="51"/>
    </row>
    <row r="129" spans="1:17" ht="12.75">
      <c r="A129" s="41">
        <v>2015</v>
      </c>
      <c r="B129" s="41" t="s">
        <v>2670</v>
      </c>
      <c r="C129" s="41">
        <v>20131000</v>
      </c>
      <c r="D129" s="41" t="s">
        <v>2992</v>
      </c>
      <c r="E129" s="43" t="s">
        <v>2944</v>
      </c>
      <c r="G129" s="43" t="s">
        <v>2945</v>
      </c>
      <c r="H129" s="41">
        <v>105</v>
      </c>
      <c r="I129" s="43" t="s">
        <v>2675</v>
      </c>
      <c r="J129" s="50">
        <v>618900</v>
      </c>
      <c r="K129" s="50">
        <v>3095</v>
      </c>
      <c r="L129" s="50">
        <v>0</v>
      </c>
      <c r="M129" s="51"/>
      <c r="N129" s="51"/>
      <c r="O129" s="51"/>
      <c r="P129" s="41"/>
      <c r="Q129" s="51"/>
    </row>
    <row r="130" spans="1:17" ht="12.75">
      <c r="A130" s="41">
        <v>2015</v>
      </c>
      <c r="B130" s="41" t="s">
        <v>2670</v>
      </c>
      <c r="C130" s="41">
        <v>20140100</v>
      </c>
      <c r="D130" s="41" t="s">
        <v>2993</v>
      </c>
      <c r="E130" s="43" t="s">
        <v>2994</v>
      </c>
      <c r="G130" s="43" t="s">
        <v>2995</v>
      </c>
      <c r="H130" s="41">
        <v>101</v>
      </c>
      <c r="I130" s="43" t="s">
        <v>2689</v>
      </c>
      <c r="J130" s="50">
        <v>696500</v>
      </c>
      <c r="K130" s="50">
        <v>6965</v>
      </c>
      <c r="L130" s="50">
        <v>0</v>
      </c>
      <c r="M130" s="51"/>
      <c r="N130" s="51"/>
      <c r="O130" s="51"/>
      <c r="P130" s="41"/>
      <c r="Q130" s="51"/>
    </row>
    <row r="131" spans="1:17" ht="12.75">
      <c r="A131" s="41">
        <v>2015</v>
      </c>
      <c r="B131" s="41" t="s">
        <v>2670</v>
      </c>
      <c r="C131" s="41">
        <v>20140200</v>
      </c>
      <c r="D131" s="41" t="s">
        <v>2996</v>
      </c>
      <c r="E131" s="43" t="s">
        <v>2764</v>
      </c>
      <c r="G131" s="43" t="s">
        <v>2765</v>
      </c>
      <c r="H131" s="41">
        <v>101</v>
      </c>
      <c r="I131" s="43" t="s">
        <v>2689</v>
      </c>
      <c r="J131" s="50">
        <v>133700</v>
      </c>
      <c r="K131" s="50">
        <v>686</v>
      </c>
      <c r="L131" s="50">
        <v>0</v>
      </c>
      <c r="M131" s="51"/>
      <c r="N131" s="51"/>
      <c r="O131" s="51"/>
      <c r="P131" s="41"/>
      <c r="Q131" s="51"/>
    </row>
    <row r="132" spans="1:17" ht="12.75">
      <c r="A132" s="41">
        <v>2015</v>
      </c>
      <c r="B132" s="41" t="s">
        <v>2670</v>
      </c>
      <c r="C132" s="41">
        <v>20140250</v>
      </c>
      <c r="D132" s="41" t="s">
        <v>2997</v>
      </c>
      <c r="E132" s="43" t="s">
        <v>2764</v>
      </c>
      <c r="G132" s="43" t="s">
        <v>2765</v>
      </c>
      <c r="H132" s="41">
        <v>101</v>
      </c>
      <c r="I132" s="43" t="s">
        <v>2689</v>
      </c>
      <c r="J132" s="50">
        <v>11700</v>
      </c>
      <c r="K132" s="50">
        <v>117</v>
      </c>
      <c r="L132" s="50">
        <v>0</v>
      </c>
      <c r="M132" s="51"/>
      <c r="N132" s="51"/>
      <c r="O132" s="51"/>
      <c r="P132" s="41"/>
      <c r="Q132" s="51"/>
    </row>
    <row r="133" spans="1:17" ht="12.75">
      <c r="A133" s="41">
        <v>2015</v>
      </c>
      <c r="B133" s="41" t="s">
        <v>2670</v>
      </c>
      <c r="C133" s="41">
        <v>20140300</v>
      </c>
      <c r="D133" s="41" t="s">
        <v>2998</v>
      </c>
      <c r="E133" s="43" t="s">
        <v>2999</v>
      </c>
      <c r="F133" s="43" t="s">
        <v>2772</v>
      </c>
      <c r="G133" s="43" t="s">
        <v>3000</v>
      </c>
      <c r="H133" s="41">
        <v>101</v>
      </c>
      <c r="I133" s="43" t="s">
        <v>2689</v>
      </c>
      <c r="J133" s="50">
        <v>753900</v>
      </c>
      <c r="K133" s="50">
        <v>3818</v>
      </c>
      <c r="L133" s="50">
        <v>48700</v>
      </c>
      <c r="M133" s="51"/>
      <c r="N133" s="51"/>
      <c r="O133" s="51"/>
      <c r="P133" s="41"/>
      <c r="Q133" s="51"/>
    </row>
    <row r="134" spans="1:17" ht="12.75">
      <c r="A134" s="41">
        <v>2015</v>
      </c>
      <c r="B134" s="41" t="s">
        <v>2670</v>
      </c>
      <c r="C134" s="41">
        <v>20140400</v>
      </c>
      <c r="D134" s="41" t="s">
        <v>3001</v>
      </c>
      <c r="E134" s="43" t="s">
        <v>2672</v>
      </c>
      <c r="F134" s="43" t="s">
        <v>2673</v>
      </c>
      <c r="G134" s="43" t="s">
        <v>2674</v>
      </c>
      <c r="H134" s="41">
        <v>105</v>
      </c>
      <c r="I134" s="43" t="s">
        <v>2675</v>
      </c>
      <c r="J134" s="50">
        <v>679400</v>
      </c>
      <c r="K134" s="50">
        <v>6794</v>
      </c>
      <c r="L134" s="50">
        <v>0</v>
      </c>
      <c r="M134" s="51"/>
      <c r="N134" s="51"/>
      <c r="O134" s="51"/>
      <c r="P134" s="41"/>
      <c r="Q134" s="51"/>
    </row>
    <row r="135" spans="1:17" ht="12.75">
      <c r="A135" s="41">
        <v>2015</v>
      </c>
      <c r="B135" s="41" t="s">
        <v>2670</v>
      </c>
      <c r="C135" s="41">
        <v>20140500</v>
      </c>
      <c r="D135" s="41" t="s">
        <v>3002</v>
      </c>
      <c r="E135" s="43" t="s">
        <v>3003</v>
      </c>
      <c r="G135" s="43" t="s">
        <v>3004</v>
      </c>
      <c r="H135" s="41">
        <v>201</v>
      </c>
      <c r="I135" s="43" t="s">
        <v>2681</v>
      </c>
      <c r="J135" s="50">
        <v>84300</v>
      </c>
      <c r="K135" s="50">
        <v>546</v>
      </c>
      <c r="L135" s="50">
        <v>84300</v>
      </c>
      <c r="M135" s="51"/>
      <c r="N135" s="51"/>
      <c r="O135" s="51"/>
      <c r="P135" s="41"/>
      <c r="Q135" s="51"/>
    </row>
    <row r="136" spans="1:17" ht="12.75">
      <c r="A136" s="41">
        <v>2015</v>
      </c>
      <c r="B136" s="41" t="s">
        <v>2670</v>
      </c>
      <c r="C136" s="41">
        <v>20140600</v>
      </c>
      <c r="D136" s="41" t="s">
        <v>3005</v>
      </c>
      <c r="E136" s="43" t="s">
        <v>3006</v>
      </c>
      <c r="F136" s="43" t="s">
        <v>3007</v>
      </c>
      <c r="G136" s="43" t="s">
        <v>3008</v>
      </c>
      <c r="H136" s="41">
        <v>101</v>
      </c>
      <c r="I136" s="43" t="s">
        <v>2689</v>
      </c>
      <c r="J136" s="50">
        <v>1653500</v>
      </c>
      <c r="K136" s="50">
        <v>16535</v>
      </c>
      <c r="L136" s="50">
        <v>0</v>
      </c>
      <c r="M136" s="51"/>
      <c r="N136" s="51"/>
      <c r="O136" s="51"/>
      <c r="P136" s="41"/>
      <c r="Q136" s="51"/>
    </row>
    <row r="137" spans="1:17" ht="12.75">
      <c r="A137" s="41">
        <v>2015</v>
      </c>
      <c r="B137" s="41" t="s">
        <v>2670</v>
      </c>
      <c r="C137" s="41">
        <v>20140700</v>
      </c>
      <c r="D137" s="41" t="s">
        <v>3009</v>
      </c>
      <c r="E137" s="43" t="s">
        <v>3010</v>
      </c>
      <c r="G137" s="43" t="s">
        <v>3011</v>
      </c>
      <c r="H137" s="41">
        <v>201</v>
      </c>
      <c r="I137" s="43" t="s">
        <v>2681</v>
      </c>
      <c r="J137" s="50">
        <v>45600</v>
      </c>
      <c r="K137" s="50">
        <v>274</v>
      </c>
      <c r="L137" s="50">
        <v>45600</v>
      </c>
      <c r="M137" s="51"/>
      <c r="N137" s="51"/>
      <c r="O137" s="51"/>
      <c r="P137" s="41"/>
      <c r="Q137" s="51"/>
    </row>
    <row r="138" spans="1:17" ht="12.75">
      <c r="A138" s="41">
        <v>2015</v>
      </c>
      <c r="B138" s="41" t="s">
        <v>2670</v>
      </c>
      <c r="C138" s="41">
        <v>20140800</v>
      </c>
      <c r="D138" s="41" t="s">
        <v>3012</v>
      </c>
      <c r="E138" s="43" t="s">
        <v>3013</v>
      </c>
      <c r="F138" s="43" t="s">
        <v>3014</v>
      </c>
      <c r="G138" s="43" t="s">
        <v>3013</v>
      </c>
      <c r="H138" s="41">
        <v>101</v>
      </c>
      <c r="I138" s="43" t="s">
        <v>2689</v>
      </c>
      <c r="J138" s="50">
        <v>373100</v>
      </c>
      <c r="K138" s="50">
        <v>3731</v>
      </c>
      <c r="L138" s="50">
        <v>0</v>
      </c>
      <c r="M138" s="51"/>
      <c r="N138" s="51"/>
      <c r="O138" s="51"/>
      <c r="P138" s="41"/>
      <c r="Q138" s="51"/>
    </row>
    <row r="139" spans="1:17" ht="12.75">
      <c r="A139" s="41">
        <v>2015</v>
      </c>
      <c r="B139" s="41" t="s">
        <v>2670</v>
      </c>
      <c r="C139" s="41">
        <v>20140900</v>
      </c>
      <c r="D139" s="41" t="s">
        <v>3015</v>
      </c>
      <c r="E139" s="43" t="s">
        <v>2764</v>
      </c>
      <c r="G139" s="43" t="s">
        <v>2765</v>
      </c>
      <c r="H139" s="41">
        <v>101</v>
      </c>
      <c r="I139" s="43" t="s">
        <v>2689</v>
      </c>
      <c r="J139" s="50">
        <v>405200</v>
      </c>
      <c r="K139" s="50">
        <v>4052</v>
      </c>
      <c r="L139" s="50">
        <v>0</v>
      </c>
      <c r="M139" s="51"/>
      <c r="N139" s="51"/>
      <c r="O139" s="51"/>
      <c r="P139" s="41"/>
      <c r="Q139" s="51"/>
    </row>
    <row r="140" spans="1:17" ht="12.75">
      <c r="A140" s="41">
        <v>2015</v>
      </c>
      <c r="B140" s="41" t="s">
        <v>2670</v>
      </c>
      <c r="C140" s="41">
        <v>20141000</v>
      </c>
      <c r="D140" s="41" t="s">
        <v>3016</v>
      </c>
      <c r="E140" s="43" t="s">
        <v>2672</v>
      </c>
      <c r="F140" s="43" t="s">
        <v>2673</v>
      </c>
      <c r="G140" s="43" t="s">
        <v>2674</v>
      </c>
      <c r="H140" s="41">
        <v>105</v>
      </c>
      <c r="I140" s="43" t="s">
        <v>2675</v>
      </c>
      <c r="J140" s="50">
        <v>351400</v>
      </c>
      <c r="K140" s="50">
        <v>3514</v>
      </c>
      <c r="L140" s="50">
        <v>0</v>
      </c>
      <c r="M140" s="51"/>
      <c r="N140" s="51"/>
      <c r="O140" s="51"/>
      <c r="P140" s="41"/>
      <c r="Q140" s="51"/>
    </row>
    <row r="141" spans="1:17" ht="12.75">
      <c r="A141" s="41">
        <v>2015</v>
      </c>
      <c r="B141" s="41" t="s">
        <v>2670</v>
      </c>
      <c r="C141" s="41">
        <v>20141100</v>
      </c>
      <c r="D141" s="41" t="s">
        <v>3017</v>
      </c>
      <c r="E141" s="43" t="s">
        <v>3018</v>
      </c>
      <c r="G141" s="43" t="s">
        <v>3019</v>
      </c>
      <c r="H141" s="41">
        <v>105</v>
      </c>
      <c r="I141" s="43" t="s">
        <v>2675</v>
      </c>
      <c r="J141" s="50">
        <v>362100</v>
      </c>
      <c r="K141" s="50">
        <v>1811</v>
      </c>
      <c r="L141" s="50">
        <v>0</v>
      </c>
      <c r="M141" s="51"/>
      <c r="N141" s="51"/>
      <c r="O141" s="51"/>
      <c r="P141" s="41"/>
      <c r="Q141" s="51"/>
    </row>
    <row r="142" spans="1:17" ht="12.75">
      <c r="A142" s="41">
        <v>2015</v>
      </c>
      <c r="B142" s="41" t="s">
        <v>2670</v>
      </c>
      <c r="C142" s="41">
        <v>20141150</v>
      </c>
      <c r="D142" s="41" t="s">
        <v>3020</v>
      </c>
      <c r="E142" s="43" t="s">
        <v>3021</v>
      </c>
      <c r="G142" s="43" t="s">
        <v>3022</v>
      </c>
      <c r="H142" s="41">
        <v>201</v>
      </c>
      <c r="I142" s="43" t="s">
        <v>2681</v>
      </c>
      <c r="J142" s="50">
        <v>56300</v>
      </c>
      <c r="K142" s="50">
        <v>338</v>
      </c>
      <c r="L142" s="50">
        <v>56300</v>
      </c>
      <c r="M142" s="51"/>
      <c r="N142" s="51"/>
      <c r="O142" s="51"/>
      <c r="P142" s="41"/>
      <c r="Q142" s="51"/>
    </row>
    <row r="143" spans="1:17" ht="12.75">
      <c r="A143" s="41">
        <v>2015</v>
      </c>
      <c r="B143" s="41" t="s">
        <v>2670</v>
      </c>
      <c r="C143" s="41">
        <v>20150100</v>
      </c>
      <c r="D143" s="41" t="s">
        <v>3023</v>
      </c>
      <c r="E143" s="43" t="s">
        <v>2994</v>
      </c>
      <c r="G143" s="43" t="s">
        <v>2995</v>
      </c>
      <c r="H143" s="41">
        <v>101</v>
      </c>
      <c r="I143" s="43" t="s">
        <v>2689</v>
      </c>
      <c r="J143" s="50">
        <v>715400</v>
      </c>
      <c r="K143" s="50">
        <v>7154</v>
      </c>
      <c r="L143" s="50">
        <v>0</v>
      </c>
      <c r="M143" s="51"/>
      <c r="N143" s="51"/>
      <c r="O143" s="51"/>
      <c r="P143" s="41"/>
      <c r="Q143" s="51"/>
    </row>
    <row r="144" spans="1:17" ht="12.75">
      <c r="A144" s="41">
        <v>2015</v>
      </c>
      <c r="B144" s="41" t="s">
        <v>2670</v>
      </c>
      <c r="C144" s="41">
        <v>20150200</v>
      </c>
      <c r="D144" s="41" t="s">
        <v>3024</v>
      </c>
      <c r="E144" s="43" t="s">
        <v>2851</v>
      </c>
      <c r="F144" s="43" t="s">
        <v>2852</v>
      </c>
      <c r="G144" s="43" t="s">
        <v>2853</v>
      </c>
      <c r="H144" s="41">
        <v>105</v>
      </c>
      <c r="I144" s="43" t="s">
        <v>2675</v>
      </c>
      <c r="J144" s="50">
        <v>691300</v>
      </c>
      <c r="K144" s="50">
        <v>5831</v>
      </c>
      <c r="L144" s="50">
        <v>0</v>
      </c>
      <c r="M144" s="51"/>
      <c r="N144" s="51"/>
      <c r="O144" s="51"/>
      <c r="P144" s="41"/>
      <c r="Q144" s="51"/>
    </row>
    <row r="145" spans="1:17" ht="12.75">
      <c r="A145" s="41">
        <v>2015</v>
      </c>
      <c r="B145" s="41" t="s">
        <v>2670</v>
      </c>
      <c r="C145" s="41">
        <v>20150300</v>
      </c>
      <c r="D145" s="41" t="s">
        <v>3025</v>
      </c>
      <c r="E145" s="43" t="s">
        <v>3026</v>
      </c>
      <c r="G145" s="43" t="s">
        <v>3027</v>
      </c>
      <c r="H145" s="41">
        <v>101</v>
      </c>
      <c r="I145" s="43" t="s">
        <v>2689</v>
      </c>
      <c r="J145" s="50">
        <v>652300</v>
      </c>
      <c r="K145" s="50">
        <v>6523</v>
      </c>
      <c r="L145" s="50">
        <v>0</v>
      </c>
      <c r="M145" s="51"/>
      <c r="N145" s="51"/>
      <c r="O145" s="51"/>
      <c r="P145" s="41"/>
      <c r="Q145" s="51"/>
    </row>
    <row r="146" spans="1:17" ht="12.75">
      <c r="A146" s="41">
        <v>2015</v>
      </c>
      <c r="B146" s="41" t="s">
        <v>2670</v>
      </c>
      <c r="C146" s="41">
        <v>20150350</v>
      </c>
      <c r="D146" s="41" t="s">
        <v>3028</v>
      </c>
      <c r="E146" s="43" t="s">
        <v>3029</v>
      </c>
      <c r="G146" s="43" t="s">
        <v>3030</v>
      </c>
      <c r="H146" s="41">
        <v>101</v>
      </c>
      <c r="I146" s="43" t="s">
        <v>2689</v>
      </c>
      <c r="J146" s="50">
        <v>281600</v>
      </c>
      <c r="K146" s="50">
        <v>1145</v>
      </c>
      <c r="L146" s="50">
        <v>63200</v>
      </c>
      <c r="M146" s="51"/>
      <c r="N146" s="51"/>
      <c r="O146" s="51"/>
      <c r="P146" s="41"/>
      <c r="Q146" s="51"/>
    </row>
    <row r="147" spans="1:17" ht="12.75">
      <c r="A147" s="41">
        <v>2015</v>
      </c>
      <c r="B147" s="41" t="s">
        <v>2670</v>
      </c>
      <c r="C147" s="41">
        <v>20150400</v>
      </c>
      <c r="D147" s="41" t="s">
        <v>3031</v>
      </c>
      <c r="E147" s="43" t="s">
        <v>3032</v>
      </c>
      <c r="F147" s="43" t="s">
        <v>3033</v>
      </c>
      <c r="G147" s="43" t="s">
        <v>3032</v>
      </c>
      <c r="H147" s="41">
        <v>101</v>
      </c>
      <c r="I147" s="43" t="s">
        <v>2689</v>
      </c>
      <c r="J147" s="50">
        <v>1050500</v>
      </c>
      <c r="K147" s="50">
        <v>10505</v>
      </c>
      <c r="L147" s="50">
        <v>0</v>
      </c>
      <c r="M147" s="51"/>
      <c r="N147" s="51"/>
      <c r="O147" s="51"/>
      <c r="P147" s="41"/>
      <c r="Q147" s="51"/>
    </row>
    <row r="148" spans="1:17" ht="12.75">
      <c r="A148" s="41">
        <v>2015</v>
      </c>
      <c r="B148" s="41" t="s">
        <v>2670</v>
      </c>
      <c r="C148" s="41">
        <v>20150500</v>
      </c>
      <c r="D148" s="41" t="s">
        <v>3034</v>
      </c>
      <c r="E148" s="43" t="s">
        <v>3035</v>
      </c>
      <c r="G148" s="43" t="s">
        <v>3036</v>
      </c>
      <c r="H148" s="41">
        <v>101</v>
      </c>
      <c r="I148" s="43" t="s">
        <v>2689</v>
      </c>
      <c r="J148" s="50">
        <v>692600</v>
      </c>
      <c r="K148" s="50">
        <v>3736</v>
      </c>
      <c r="L148" s="50">
        <v>54500</v>
      </c>
      <c r="M148" s="51"/>
      <c r="N148" s="51"/>
      <c r="O148" s="51"/>
      <c r="P148" s="41"/>
      <c r="Q148" s="51"/>
    </row>
    <row r="149" spans="1:17" ht="12.75">
      <c r="A149" s="41">
        <v>2015</v>
      </c>
      <c r="B149" s="41" t="s">
        <v>2670</v>
      </c>
      <c r="C149" s="41">
        <v>20150600</v>
      </c>
      <c r="D149" s="41" t="s">
        <v>3037</v>
      </c>
      <c r="E149" s="43" t="s">
        <v>3038</v>
      </c>
      <c r="F149" s="43" t="s">
        <v>3039</v>
      </c>
      <c r="G149" s="43" t="s">
        <v>3040</v>
      </c>
      <c r="H149" s="41">
        <v>101</v>
      </c>
      <c r="I149" s="43" t="s">
        <v>2689</v>
      </c>
      <c r="J149" s="50">
        <v>602600</v>
      </c>
      <c r="K149" s="50">
        <v>4520</v>
      </c>
      <c r="L149" s="50">
        <v>0</v>
      </c>
      <c r="M149" s="51"/>
      <c r="N149" s="51"/>
      <c r="O149" s="51"/>
      <c r="P149" s="41"/>
      <c r="Q149" s="51"/>
    </row>
    <row r="150" spans="1:17" ht="12.75">
      <c r="A150" s="41">
        <v>2015</v>
      </c>
      <c r="B150" s="41" t="s">
        <v>2670</v>
      </c>
      <c r="C150" s="41">
        <v>20150650</v>
      </c>
      <c r="D150" s="41" t="s">
        <v>3041</v>
      </c>
      <c r="E150" s="43" t="s">
        <v>3042</v>
      </c>
      <c r="G150" s="43" t="s">
        <v>3043</v>
      </c>
      <c r="H150" s="41">
        <v>101</v>
      </c>
      <c r="I150" s="43" t="s">
        <v>2689</v>
      </c>
      <c r="J150" s="50">
        <v>140300</v>
      </c>
      <c r="K150" s="50">
        <v>989</v>
      </c>
      <c r="L150" s="50">
        <v>111800</v>
      </c>
      <c r="M150" s="51"/>
      <c r="N150" s="51"/>
      <c r="O150" s="51"/>
      <c r="P150" s="41"/>
      <c r="Q150" s="51"/>
    </row>
    <row r="151" spans="1:17" ht="12.75">
      <c r="A151" s="41">
        <v>2015</v>
      </c>
      <c r="B151" s="41" t="s">
        <v>2670</v>
      </c>
      <c r="C151" s="41">
        <v>20150700</v>
      </c>
      <c r="D151" s="41" t="s">
        <v>3044</v>
      </c>
      <c r="E151" s="43" t="s">
        <v>3045</v>
      </c>
      <c r="G151" s="43" t="s">
        <v>3046</v>
      </c>
      <c r="H151" s="41">
        <v>101</v>
      </c>
      <c r="I151" s="43" t="s">
        <v>2689</v>
      </c>
      <c r="J151" s="50">
        <v>816700</v>
      </c>
      <c r="K151" s="50">
        <v>4152</v>
      </c>
      <c r="L151" s="50">
        <v>68700</v>
      </c>
      <c r="M151" s="51"/>
      <c r="N151" s="51"/>
      <c r="O151" s="51"/>
      <c r="P151" s="41"/>
      <c r="Q151" s="51"/>
    </row>
    <row r="152" spans="1:17" ht="12.75">
      <c r="A152" s="41">
        <v>2015</v>
      </c>
      <c r="B152" s="41" t="s">
        <v>2670</v>
      </c>
      <c r="C152" s="41">
        <v>20150800</v>
      </c>
      <c r="D152" s="41" t="s">
        <v>3047</v>
      </c>
      <c r="E152" s="43" t="s">
        <v>3048</v>
      </c>
      <c r="G152" s="43" t="s">
        <v>3049</v>
      </c>
      <c r="H152" s="41">
        <v>101</v>
      </c>
      <c r="I152" s="43" t="s">
        <v>2689</v>
      </c>
      <c r="J152" s="50">
        <v>222800</v>
      </c>
      <c r="K152" s="50">
        <v>1493</v>
      </c>
      <c r="L152" s="50">
        <v>0</v>
      </c>
      <c r="M152" s="51"/>
      <c r="N152" s="51"/>
      <c r="O152" s="51"/>
      <c r="P152" s="41"/>
      <c r="Q152" s="51"/>
    </row>
    <row r="153" spans="1:17" ht="12.75">
      <c r="A153" s="41">
        <v>2015</v>
      </c>
      <c r="B153" s="41" t="s">
        <v>2670</v>
      </c>
      <c r="C153" s="41">
        <v>20160100</v>
      </c>
      <c r="D153" s="41" t="s">
        <v>3050</v>
      </c>
      <c r="E153" s="43" t="s">
        <v>3051</v>
      </c>
      <c r="F153" s="43" t="s">
        <v>3033</v>
      </c>
      <c r="G153" s="43" t="s">
        <v>3052</v>
      </c>
      <c r="H153" s="41">
        <v>101</v>
      </c>
      <c r="I153" s="43" t="s">
        <v>2689</v>
      </c>
      <c r="J153" s="50">
        <v>339600</v>
      </c>
      <c r="K153" s="50">
        <v>3396</v>
      </c>
      <c r="L153" s="50">
        <v>0</v>
      </c>
      <c r="M153" s="51"/>
      <c r="N153" s="51"/>
      <c r="O153" s="51"/>
      <c r="P153" s="41"/>
      <c r="Q153" s="51"/>
    </row>
    <row r="154" spans="1:17" ht="12.75">
      <c r="A154" s="41">
        <v>2015</v>
      </c>
      <c r="B154" s="41" t="s">
        <v>2670</v>
      </c>
      <c r="C154" s="41">
        <v>20160125</v>
      </c>
      <c r="D154" s="41" t="s">
        <v>3053</v>
      </c>
      <c r="E154" s="43" t="s">
        <v>3054</v>
      </c>
      <c r="F154" s="43" t="s">
        <v>3033</v>
      </c>
      <c r="G154" s="43" t="s">
        <v>3054</v>
      </c>
      <c r="J154" s="50">
        <v>0</v>
      </c>
      <c r="K154" s="50">
        <v>0</v>
      </c>
      <c r="L154" s="50">
        <v>0</v>
      </c>
      <c r="M154" s="51"/>
      <c r="N154" s="51"/>
      <c r="O154" s="51"/>
      <c r="P154" s="41"/>
      <c r="Q154" s="51"/>
    </row>
    <row r="155" spans="1:17" ht="12.75">
      <c r="A155" s="41">
        <v>2015</v>
      </c>
      <c r="B155" s="41" t="s">
        <v>2670</v>
      </c>
      <c r="C155" s="41">
        <v>20160150</v>
      </c>
      <c r="D155" s="41" t="s">
        <v>3055</v>
      </c>
      <c r="E155" s="43" t="s">
        <v>3054</v>
      </c>
      <c r="F155" s="43" t="s">
        <v>3033</v>
      </c>
      <c r="G155" s="43" t="s">
        <v>3054</v>
      </c>
      <c r="H155" s="41">
        <v>101</v>
      </c>
      <c r="I155" s="43" t="s">
        <v>2689</v>
      </c>
      <c r="J155" s="50">
        <v>410100</v>
      </c>
      <c r="K155" s="50">
        <v>4101</v>
      </c>
      <c r="L155" s="50">
        <v>0</v>
      </c>
      <c r="M155" s="51"/>
      <c r="N155" s="51"/>
      <c r="O155" s="51"/>
      <c r="P155" s="41"/>
      <c r="Q155" s="51"/>
    </row>
    <row r="156" spans="1:17" ht="12.75">
      <c r="A156" s="41">
        <v>2015</v>
      </c>
      <c r="B156" s="41" t="s">
        <v>2670</v>
      </c>
      <c r="C156" s="41">
        <v>20160200</v>
      </c>
      <c r="D156" s="41" t="s">
        <v>3056</v>
      </c>
      <c r="E156" s="43" t="s">
        <v>3048</v>
      </c>
      <c r="G156" s="43" t="s">
        <v>3049</v>
      </c>
      <c r="H156" s="41">
        <v>101</v>
      </c>
      <c r="I156" s="43" t="s">
        <v>2689</v>
      </c>
      <c r="J156" s="50">
        <v>341700</v>
      </c>
      <c r="K156" s="50">
        <v>2663</v>
      </c>
      <c r="L156" s="50">
        <v>0</v>
      </c>
      <c r="M156" s="51"/>
      <c r="N156" s="51"/>
      <c r="O156" s="51"/>
      <c r="P156" s="41"/>
      <c r="Q156" s="51"/>
    </row>
    <row r="157" spans="1:17" ht="12.75">
      <c r="A157" s="41">
        <v>2015</v>
      </c>
      <c r="B157" s="41" t="s">
        <v>2670</v>
      </c>
      <c r="C157" s="41">
        <v>20160250</v>
      </c>
      <c r="D157" s="41" t="s">
        <v>3057</v>
      </c>
      <c r="E157" s="43" t="s">
        <v>3058</v>
      </c>
      <c r="G157" s="43" t="s">
        <v>3059</v>
      </c>
      <c r="H157" s="41">
        <v>101</v>
      </c>
      <c r="I157" s="43" t="s">
        <v>2689</v>
      </c>
      <c r="J157" s="50">
        <v>776900</v>
      </c>
      <c r="K157" s="50">
        <v>6611</v>
      </c>
      <c r="L157" s="50">
        <v>67900</v>
      </c>
      <c r="M157" s="51"/>
      <c r="N157" s="51"/>
      <c r="O157" s="51"/>
      <c r="P157" s="41"/>
      <c r="Q157" s="51"/>
    </row>
    <row r="158" spans="1:17" ht="12.75">
      <c r="A158" s="41">
        <v>2015</v>
      </c>
      <c r="B158" s="41" t="s">
        <v>2670</v>
      </c>
      <c r="C158" s="41">
        <v>20160300</v>
      </c>
      <c r="D158" s="41" t="s">
        <v>3060</v>
      </c>
      <c r="E158" s="43" t="s">
        <v>2855</v>
      </c>
      <c r="F158" s="43" t="s">
        <v>2856</v>
      </c>
      <c r="G158" s="43" t="s">
        <v>2857</v>
      </c>
      <c r="H158" s="41">
        <v>101</v>
      </c>
      <c r="I158" s="43" t="s">
        <v>2689</v>
      </c>
      <c r="J158" s="50">
        <v>611600</v>
      </c>
      <c r="K158" s="50">
        <v>6116</v>
      </c>
      <c r="L158" s="50">
        <v>0</v>
      </c>
      <c r="M158" s="51"/>
      <c r="N158" s="51"/>
      <c r="O158" s="51"/>
      <c r="P158" s="41"/>
      <c r="Q158" s="51"/>
    </row>
    <row r="159" spans="1:17" ht="12.75">
      <c r="A159" s="41">
        <v>2015</v>
      </c>
      <c r="B159" s="41" t="s">
        <v>2670</v>
      </c>
      <c r="C159" s="41">
        <v>20160400</v>
      </c>
      <c r="D159" s="41" t="s">
        <v>3061</v>
      </c>
      <c r="E159" s="43" t="s">
        <v>3062</v>
      </c>
      <c r="G159" s="43" t="s">
        <v>3063</v>
      </c>
      <c r="H159" s="41">
        <v>101</v>
      </c>
      <c r="I159" s="43" t="s">
        <v>2689</v>
      </c>
      <c r="J159" s="50">
        <v>748100</v>
      </c>
      <c r="K159" s="50">
        <v>7481</v>
      </c>
      <c r="L159" s="50">
        <v>0</v>
      </c>
      <c r="M159" s="51"/>
      <c r="N159" s="51"/>
      <c r="O159" s="51"/>
      <c r="P159" s="41"/>
      <c r="Q159" s="51"/>
    </row>
    <row r="160" spans="1:17" ht="12.75">
      <c r="A160" s="41">
        <v>2015</v>
      </c>
      <c r="B160" s="41" t="s">
        <v>2670</v>
      </c>
      <c r="C160" s="41">
        <v>20160450</v>
      </c>
      <c r="D160" s="41" t="s">
        <v>3064</v>
      </c>
      <c r="E160" s="43" t="s">
        <v>3065</v>
      </c>
      <c r="G160" s="43" t="s">
        <v>3065</v>
      </c>
      <c r="H160" s="41">
        <v>101</v>
      </c>
      <c r="I160" s="43" t="s">
        <v>2689</v>
      </c>
      <c r="J160" s="50">
        <v>308000</v>
      </c>
      <c r="K160" s="50">
        <v>2190</v>
      </c>
      <c r="L160" s="50">
        <v>0</v>
      </c>
      <c r="M160" s="51"/>
      <c r="N160" s="51"/>
      <c r="O160" s="51"/>
      <c r="P160" s="41"/>
      <c r="Q160" s="51"/>
    </row>
    <row r="161" spans="1:17" ht="12.75">
      <c r="A161" s="41">
        <v>2015</v>
      </c>
      <c r="B161" s="41" t="s">
        <v>2670</v>
      </c>
      <c r="C161" s="41">
        <v>20160500</v>
      </c>
      <c r="D161" s="41" t="s">
        <v>3066</v>
      </c>
      <c r="E161" s="43" t="s">
        <v>3062</v>
      </c>
      <c r="G161" s="43" t="s">
        <v>3063</v>
      </c>
      <c r="H161" s="41">
        <v>101</v>
      </c>
      <c r="I161" s="43" t="s">
        <v>2689</v>
      </c>
      <c r="J161" s="50">
        <v>142200</v>
      </c>
      <c r="K161" s="50">
        <v>1422</v>
      </c>
      <c r="L161" s="50">
        <v>105600</v>
      </c>
      <c r="M161" s="51"/>
      <c r="N161" s="51"/>
      <c r="O161" s="51"/>
      <c r="P161" s="41"/>
      <c r="Q161" s="51"/>
    </row>
    <row r="162" spans="1:17" ht="12.75">
      <c r="A162" s="41">
        <v>2015</v>
      </c>
      <c r="B162" s="41" t="s">
        <v>2670</v>
      </c>
      <c r="C162" s="41">
        <v>20160600</v>
      </c>
      <c r="D162" s="41" t="s">
        <v>3067</v>
      </c>
      <c r="E162" s="43" t="s">
        <v>3054</v>
      </c>
      <c r="F162" s="43" t="s">
        <v>3033</v>
      </c>
      <c r="G162" s="43" t="s">
        <v>3054</v>
      </c>
      <c r="H162" s="41">
        <v>101</v>
      </c>
      <c r="I162" s="43" t="s">
        <v>2689</v>
      </c>
      <c r="J162" s="50">
        <v>355300</v>
      </c>
      <c r="K162" s="50">
        <v>3553</v>
      </c>
      <c r="L162" s="50">
        <v>0</v>
      </c>
      <c r="M162" s="51"/>
      <c r="N162" s="51"/>
      <c r="O162" s="51"/>
      <c r="P162" s="41"/>
      <c r="Q162" s="51"/>
    </row>
    <row r="163" spans="1:17" ht="12.75">
      <c r="A163" s="41">
        <v>2015</v>
      </c>
      <c r="B163" s="41" t="s">
        <v>2670</v>
      </c>
      <c r="C163" s="41">
        <v>20160700</v>
      </c>
      <c r="D163" s="41" t="s">
        <v>3068</v>
      </c>
      <c r="E163" s="43" t="s">
        <v>3069</v>
      </c>
      <c r="G163" s="43" t="s">
        <v>3070</v>
      </c>
      <c r="H163" s="41">
        <v>101</v>
      </c>
      <c r="I163" s="43" t="s">
        <v>2689</v>
      </c>
      <c r="J163" s="50">
        <v>1591100</v>
      </c>
      <c r="K163" s="50">
        <v>15911</v>
      </c>
      <c r="L163" s="50">
        <v>0</v>
      </c>
      <c r="M163" s="51"/>
      <c r="N163" s="51"/>
      <c r="O163" s="51"/>
      <c r="P163" s="41"/>
      <c r="Q163" s="51"/>
    </row>
    <row r="164" spans="1:17" ht="12.75">
      <c r="A164" s="41">
        <v>2015</v>
      </c>
      <c r="B164" s="41" t="s">
        <v>2670</v>
      </c>
      <c r="C164" s="41">
        <v>20170100</v>
      </c>
      <c r="D164" s="41" t="s">
        <v>3071</v>
      </c>
      <c r="E164" s="43" t="s">
        <v>2855</v>
      </c>
      <c r="F164" s="43" t="s">
        <v>2856</v>
      </c>
      <c r="G164" s="43" t="s">
        <v>2857</v>
      </c>
      <c r="H164" s="41">
        <v>101</v>
      </c>
      <c r="I164" s="43" t="s">
        <v>2689</v>
      </c>
      <c r="J164" s="50">
        <v>1425500</v>
      </c>
      <c r="K164" s="50">
        <v>14255</v>
      </c>
      <c r="L164" s="50">
        <v>0</v>
      </c>
      <c r="M164" s="51"/>
      <c r="N164" s="51"/>
      <c r="O164" s="51"/>
      <c r="P164" s="41"/>
      <c r="Q164" s="51"/>
    </row>
    <row r="165" spans="1:17" ht="12.75">
      <c r="A165" s="41">
        <v>2015</v>
      </c>
      <c r="B165" s="41" t="s">
        <v>2670</v>
      </c>
      <c r="C165" s="41">
        <v>20170200</v>
      </c>
      <c r="D165" s="41" t="s">
        <v>3072</v>
      </c>
      <c r="E165" s="43" t="s">
        <v>3073</v>
      </c>
      <c r="G165" s="43" t="s">
        <v>3074</v>
      </c>
      <c r="H165" s="41">
        <v>101</v>
      </c>
      <c r="I165" s="43" t="s">
        <v>2689</v>
      </c>
      <c r="J165" s="50">
        <v>1421400</v>
      </c>
      <c r="K165" s="50">
        <v>14214</v>
      </c>
      <c r="L165" s="50">
        <v>58200</v>
      </c>
      <c r="M165" s="51"/>
      <c r="N165" s="51"/>
      <c r="O165" s="51"/>
      <c r="P165" s="41"/>
      <c r="Q165" s="51"/>
    </row>
    <row r="166" spans="1:17" ht="12.75">
      <c r="A166" s="41">
        <v>2015</v>
      </c>
      <c r="B166" s="41" t="s">
        <v>2670</v>
      </c>
      <c r="C166" s="41">
        <v>20170300</v>
      </c>
      <c r="D166" s="41" t="s">
        <v>3075</v>
      </c>
      <c r="E166" s="43" t="s">
        <v>3076</v>
      </c>
      <c r="G166" s="43" t="s">
        <v>3077</v>
      </c>
      <c r="H166" s="41">
        <v>101</v>
      </c>
      <c r="I166" s="43" t="s">
        <v>2689</v>
      </c>
      <c r="J166" s="50">
        <v>367900</v>
      </c>
      <c r="K166" s="50">
        <v>2498</v>
      </c>
      <c r="L166" s="50">
        <v>0</v>
      </c>
      <c r="M166" s="51"/>
      <c r="N166" s="51"/>
      <c r="O166" s="51"/>
      <c r="P166" s="41"/>
      <c r="Q166" s="51"/>
    </row>
    <row r="167" spans="1:17" ht="12.75">
      <c r="A167" s="41">
        <v>2015</v>
      </c>
      <c r="B167" s="41" t="s">
        <v>2670</v>
      </c>
      <c r="C167" s="41">
        <v>20170400</v>
      </c>
      <c r="D167" s="41" t="s">
        <v>3078</v>
      </c>
      <c r="E167" s="43" t="s">
        <v>3079</v>
      </c>
      <c r="G167" s="43" t="s">
        <v>3080</v>
      </c>
      <c r="H167" s="41">
        <v>101</v>
      </c>
      <c r="I167" s="43" t="s">
        <v>2689</v>
      </c>
      <c r="J167" s="50">
        <v>522300</v>
      </c>
      <c r="K167" s="50">
        <v>2612</v>
      </c>
      <c r="L167" s="50">
        <v>0</v>
      </c>
      <c r="M167" s="51"/>
      <c r="N167" s="51"/>
      <c r="O167" s="51"/>
      <c r="P167" s="41"/>
      <c r="Q167" s="51"/>
    </row>
    <row r="168" spans="1:17" ht="12.75">
      <c r="A168" s="41">
        <v>2015</v>
      </c>
      <c r="B168" s="41" t="s">
        <v>2670</v>
      </c>
      <c r="C168" s="41">
        <v>20170500</v>
      </c>
      <c r="D168" s="41" t="s">
        <v>3081</v>
      </c>
      <c r="E168" s="43" t="s">
        <v>3082</v>
      </c>
      <c r="G168" s="43" t="s">
        <v>3083</v>
      </c>
      <c r="H168" s="41">
        <v>105</v>
      </c>
      <c r="I168" s="43" t="s">
        <v>2675</v>
      </c>
      <c r="J168" s="50">
        <v>522100</v>
      </c>
      <c r="K168" s="50">
        <v>2611</v>
      </c>
      <c r="L168" s="50">
        <v>0</v>
      </c>
      <c r="M168" s="51"/>
      <c r="N168" s="51"/>
      <c r="O168" s="51"/>
      <c r="P168" s="41"/>
      <c r="Q168" s="51"/>
    </row>
    <row r="169" spans="1:17" ht="12.75">
      <c r="A169" s="41">
        <v>2015</v>
      </c>
      <c r="B169" s="41" t="s">
        <v>2670</v>
      </c>
      <c r="C169" s="41">
        <v>20170700</v>
      </c>
      <c r="D169" s="41" t="s">
        <v>3084</v>
      </c>
      <c r="E169" s="43" t="s">
        <v>3085</v>
      </c>
      <c r="G169" s="43" t="s">
        <v>3086</v>
      </c>
      <c r="H169" s="41">
        <v>105</v>
      </c>
      <c r="I169" s="43" t="s">
        <v>2675</v>
      </c>
      <c r="J169" s="50">
        <v>2144600</v>
      </c>
      <c r="K169" s="50">
        <v>21446</v>
      </c>
      <c r="L169" s="50">
        <v>0</v>
      </c>
      <c r="M169" s="51"/>
      <c r="N169" s="51"/>
      <c r="O169" s="51"/>
      <c r="P169" s="41"/>
      <c r="Q169" s="51"/>
    </row>
    <row r="170" spans="1:17" ht="12.75">
      <c r="A170" s="41">
        <v>2015</v>
      </c>
      <c r="B170" s="41" t="s">
        <v>2670</v>
      </c>
      <c r="C170" s="41">
        <v>20180100</v>
      </c>
      <c r="D170" s="41" t="s">
        <v>3087</v>
      </c>
      <c r="E170" s="43" t="s">
        <v>2761</v>
      </c>
      <c r="G170" s="43" t="s">
        <v>2762</v>
      </c>
      <c r="H170" s="41">
        <v>101</v>
      </c>
      <c r="I170" s="43" t="s">
        <v>2689</v>
      </c>
      <c r="J170" s="50">
        <v>704800</v>
      </c>
      <c r="K170" s="50">
        <v>7048</v>
      </c>
      <c r="L170" s="50">
        <v>0</v>
      </c>
      <c r="M170" s="51"/>
      <c r="N170" s="51"/>
      <c r="O170" s="51"/>
      <c r="P170" s="41"/>
      <c r="Q170" s="51"/>
    </row>
    <row r="171" spans="1:17" ht="12.75">
      <c r="A171" s="41">
        <v>2015</v>
      </c>
      <c r="B171" s="41" t="s">
        <v>2670</v>
      </c>
      <c r="C171" s="41">
        <v>20180150</v>
      </c>
      <c r="D171" s="41" t="s">
        <v>3088</v>
      </c>
      <c r="E171" s="43" t="s">
        <v>3089</v>
      </c>
      <c r="G171" s="43" t="s">
        <v>3090</v>
      </c>
      <c r="H171" s="41">
        <v>105</v>
      </c>
      <c r="I171" s="43" t="s">
        <v>2675</v>
      </c>
      <c r="J171" s="50">
        <v>730000</v>
      </c>
      <c r="K171" s="50">
        <v>3650</v>
      </c>
      <c r="L171" s="50">
        <v>0</v>
      </c>
      <c r="M171" s="51"/>
      <c r="N171" s="51"/>
      <c r="O171" s="51"/>
      <c r="P171" s="41"/>
      <c r="Q171" s="51"/>
    </row>
    <row r="172" spans="1:17" ht="12.75">
      <c r="A172" s="41">
        <v>2015</v>
      </c>
      <c r="B172" s="41" t="s">
        <v>2670</v>
      </c>
      <c r="C172" s="41">
        <v>20180175</v>
      </c>
      <c r="D172" s="41" t="s">
        <v>3091</v>
      </c>
      <c r="E172" s="43" t="s">
        <v>2832</v>
      </c>
      <c r="F172" s="43" t="s">
        <v>2833</v>
      </c>
      <c r="G172" s="43" t="s">
        <v>2832</v>
      </c>
      <c r="H172" s="41">
        <v>101</v>
      </c>
      <c r="I172" s="43" t="s">
        <v>2689</v>
      </c>
      <c r="J172" s="50">
        <v>414500</v>
      </c>
      <c r="K172" s="50">
        <v>2948</v>
      </c>
      <c r="L172" s="50">
        <v>0</v>
      </c>
      <c r="M172" s="51"/>
      <c r="N172" s="51"/>
      <c r="O172" s="51"/>
      <c r="P172" s="41"/>
      <c r="Q172" s="51"/>
    </row>
    <row r="173" spans="1:17" ht="12.75">
      <c r="A173" s="41">
        <v>2015</v>
      </c>
      <c r="B173" s="41" t="s">
        <v>2670</v>
      </c>
      <c r="C173" s="41">
        <v>20180200</v>
      </c>
      <c r="D173" s="41" t="s">
        <v>3092</v>
      </c>
      <c r="E173" s="43" t="s">
        <v>3093</v>
      </c>
      <c r="F173" s="43" t="s">
        <v>3094</v>
      </c>
      <c r="G173" s="43" t="s">
        <v>3093</v>
      </c>
      <c r="H173" s="41">
        <v>101</v>
      </c>
      <c r="I173" s="43" t="s">
        <v>2689</v>
      </c>
      <c r="J173" s="50">
        <v>621200</v>
      </c>
      <c r="K173" s="50">
        <v>6212</v>
      </c>
      <c r="L173" s="50">
        <v>0</v>
      </c>
      <c r="M173" s="51"/>
      <c r="N173" s="51"/>
      <c r="O173" s="51"/>
      <c r="P173" s="41"/>
      <c r="Q173" s="51"/>
    </row>
    <row r="174" spans="1:17" ht="12.75">
      <c r="A174" s="41">
        <v>2015</v>
      </c>
      <c r="B174" s="41" t="s">
        <v>2670</v>
      </c>
      <c r="C174" s="41">
        <v>20180250</v>
      </c>
      <c r="D174" s="41" t="s">
        <v>3095</v>
      </c>
      <c r="E174" s="43" t="s">
        <v>3096</v>
      </c>
      <c r="G174" s="43" t="s">
        <v>3097</v>
      </c>
      <c r="H174" s="41">
        <v>201</v>
      </c>
      <c r="I174" s="43" t="s">
        <v>2681</v>
      </c>
      <c r="J174" s="50">
        <v>99900</v>
      </c>
      <c r="K174" s="50">
        <v>717</v>
      </c>
      <c r="L174" s="50">
        <v>99900</v>
      </c>
      <c r="M174" s="51"/>
      <c r="N174" s="51"/>
      <c r="O174" s="51"/>
      <c r="P174" s="41"/>
      <c r="Q174" s="51"/>
    </row>
    <row r="175" spans="1:17" ht="12.75">
      <c r="A175" s="41">
        <v>2015</v>
      </c>
      <c r="B175" s="41" t="s">
        <v>2670</v>
      </c>
      <c r="C175" s="41">
        <v>20180300</v>
      </c>
      <c r="D175" s="41" t="s">
        <v>3098</v>
      </c>
      <c r="E175" s="43" t="s">
        <v>3099</v>
      </c>
      <c r="G175" s="43" t="s">
        <v>3100</v>
      </c>
      <c r="H175" s="41">
        <v>201</v>
      </c>
      <c r="I175" s="43" t="s">
        <v>2681</v>
      </c>
      <c r="J175" s="50">
        <v>153900</v>
      </c>
      <c r="K175" s="50">
        <v>1305</v>
      </c>
      <c r="L175" s="50">
        <v>153900</v>
      </c>
      <c r="M175" s="51"/>
      <c r="N175" s="51"/>
      <c r="O175" s="51"/>
      <c r="P175" s="41"/>
      <c r="Q175" s="51"/>
    </row>
    <row r="176" spans="1:17" ht="12.75">
      <c r="A176" s="41">
        <v>2015</v>
      </c>
      <c r="B176" s="41" t="s">
        <v>2670</v>
      </c>
      <c r="C176" s="41">
        <v>20180400</v>
      </c>
      <c r="D176" s="41" t="s">
        <v>3101</v>
      </c>
      <c r="E176" s="43" t="s">
        <v>3102</v>
      </c>
      <c r="F176" s="43" t="s">
        <v>3103</v>
      </c>
      <c r="G176" s="43" t="s">
        <v>3102</v>
      </c>
      <c r="H176" s="41">
        <v>202</v>
      </c>
      <c r="I176" s="43" t="s">
        <v>3104</v>
      </c>
      <c r="J176" s="50">
        <v>135000</v>
      </c>
      <c r="K176" s="50">
        <v>1099</v>
      </c>
      <c r="L176" s="50">
        <v>135000</v>
      </c>
      <c r="M176" s="51"/>
      <c r="N176" s="51"/>
      <c r="O176" s="51"/>
      <c r="P176" s="41"/>
      <c r="Q176" s="51"/>
    </row>
    <row r="177" spans="1:17" ht="12.75">
      <c r="A177" s="41">
        <v>2015</v>
      </c>
      <c r="B177" s="41" t="s">
        <v>2670</v>
      </c>
      <c r="C177" s="41">
        <v>20180450</v>
      </c>
      <c r="D177" s="41" t="s">
        <v>3105</v>
      </c>
      <c r="E177" s="43" t="s">
        <v>3106</v>
      </c>
      <c r="F177" s="43" t="s">
        <v>3107</v>
      </c>
      <c r="G177" s="43" t="s">
        <v>3108</v>
      </c>
      <c r="H177" s="41">
        <v>101</v>
      </c>
      <c r="I177" s="43" t="s">
        <v>2689</v>
      </c>
      <c r="J177" s="50">
        <v>533300</v>
      </c>
      <c r="K177" s="50">
        <v>4091</v>
      </c>
      <c r="L177" s="50">
        <v>0</v>
      </c>
      <c r="M177" s="51"/>
      <c r="N177" s="51"/>
      <c r="O177" s="51"/>
      <c r="P177" s="41"/>
      <c r="Q177" s="51"/>
    </row>
    <row r="178" spans="1:17" ht="12.75">
      <c r="A178" s="41">
        <v>2015</v>
      </c>
      <c r="B178" s="41" t="s">
        <v>2670</v>
      </c>
      <c r="C178" s="41">
        <v>20180500</v>
      </c>
      <c r="D178" s="41" t="s">
        <v>3109</v>
      </c>
      <c r="E178" s="43" t="s">
        <v>3110</v>
      </c>
      <c r="G178" s="43" t="s">
        <v>3111</v>
      </c>
      <c r="H178" s="41">
        <v>101</v>
      </c>
      <c r="I178" s="43" t="s">
        <v>2689</v>
      </c>
      <c r="J178" s="50">
        <v>677600</v>
      </c>
      <c r="K178" s="50">
        <v>6776</v>
      </c>
      <c r="L178" s="50">
        <v>0</v>
      </c>
      <c r="M178" s="51"/>
      <c r="N178" s="51"/>
      <c r="O178" s="51"/>
      <c r="P178" s="41"/>
      <c r="Q178" s="51"/>
    </row>
    <row r="179" spans="1:17" ht="12.75">
      <c r="A179" s="41">
        <v>2015</v>
      </c>
      <c r="B179" s="41" t="s">
        <v>2670</v>
      </c>
      <c r="C179" s="41">
        <v>20180600</v>
      </c>
      <c r="D179" s="41" t="s">
        <v>3112</v>
      </c>
      <c r="E179" s="43" t="s">
        <v>3113</v>
      </c>
      <c r="G179" s="43" t="s">
        <v>3114</v>
      </c>
      <c r="H179" s="41">
        <v>101</v>
      </c>
      <c r="I179" s="43" t="s">
        <v>2689</v>
      </c>
      <c r="J179" s="50">
        <v>1338200</v>
      </c>
      <c r="K179" s="50">
        <v>13382</v>
      </c>
      <c r="L179" s="50">
        <v>0</v>
      </c>
      <c r="M179" s="51"/>
      <c r="N179" s="51"/>
      <c r="O179" s="51"/>
      <c r="P179" s="41"/>
      <c r="Q179" s="51"/>
    </row>
    <row r="180" spans="1:17" ht="12.75">
      <c r="A180" s="41">
        <v>2015</v>
      </c>
      <c r="B180" s="41" t="s">
        <v>2670</v>
      </c>
      <c r="C180" s="41">
        <v>20190100</v>
      </c>
      <c r="D180" s="41" t="s">
        <v>3115</v>
      </c>
      <c r="E180" s="43" t="s">
        <v>3116</v>
      </c>
      <c r="G180" s="43" t="s">
        <v>3117</v>
      </c>
      <c r="H180" s="41">
        <v>101</v>
      </c>
      <c r="I180" s="43" t="s">
        <v>2689</v>
      </c>
      <c r="J180" s="50">
        <v>1073800</v>
      </c>
      <c r="K180" s="50">
        <v>5399</v>
      </c>
      <c r="L180" s="50">
        <v>0</v>
      </c>
      <c r="M180" s="51"/>
      <c r="N180" s="51"/>
      <c r="O180" s="51"/>
      <c r="P180" s="41"/>
      <c r="Q180" s="51"/>
    </row>
    <row r="181" spans="1:17" ht="12.75">
      <c r="A181" s="41">
        <v>2015</v>
      </c>
      <c r="B181" s="41" t="s">
        <v>2670</v>
      </c>
      <c r="C181" s="41">
        <v>20190200</v>
      </c>
      <c r="D181" s="41" t="s">
        <v>3118</v>
      </c>
      <c r="E181" s="43" t="s">
        <v>3093</v>
      </c>
      <c r="F181" s="43" t="s">
        <v>3094</v>
      </c>
      <c r="G181" s="43" t="s">
        <v>3093</v>
      </c>
      <c r="H181" s="41">
        <v>101</v>
      </c>
      <c r="I181" s="43" t="s">
        <v>2689</v>
      </c>
      <c r="J181" s="50">
        <v>561700</v>
      </c>
      <c r="K181" s="50">
        <v>5617</v>
      </c>
      <c r="L181" s="50">
        <v>0</v>
      </c>
      <c r="M181" s="51"/>
      <c r="N181" s="51"/>
      <c r="O181" s="51"/>
      <c r="P181" s="41"/>
      <c r="Q181" s="51"/>
    </row>
    <row r="182" spans="1:17" ht="12.75">
      <c r="A182" s="41">
        <v>2015</v>
      </c>
      <c r="B182" s="41" t="s">
        <v>2670</v>
      </c>
      <c r="C182" s="41">
        <v>20190250</v>
      </c>
      <c r="D182" s="41" t="s">
        <v>3119</v>
      </c>
      <c r="E182" s="43" t="s">
        <v>3120</v>
      </c>
      <c r="G182" s="43" t="s">
        <v>3121</v>
      </c>
      <c r="H182" s="41">
        <v>201</v>
      </c>
      <c r="I182" s="43" t="s">
        <v>2681</v>
      </c>
      <c r="J182" s="50">
        <v>25000</v>
      </c>
      <c r="K182" s="50">
        <v>250</v>
      </c>
      <c r="L182" s="50">
        <v>25000</v>
      </c>
      <c r="M182" s="51"/>
      <c r="N182" s="51"/>
      <c r="O182" s="51"/>
      <c r="P182" s="41"/>
      <c r="Q182" s="51"/>
    </row>
    <row r="183" spans="1:17" ht="12.75">
      <c r="A183" s="41">
        <v>2015</v>
      </c>
      <c r="B183" s="41" t="s">
        <v>2670</v>
      </c>
      <c r="C183" s="41">
        <v>20190300</v>
      </c>
      <c r="D183" s="41" t="s">
        <v>3122</v>
      </c>
      <c r="E183" s="43" t="s">
        <v>3123</v>
      </c>
      <c r="G183" s="43" t="s">
        <v>3124</v>
      </c>
      <c r="H183" s="41">
        <v>101</v>
      </c>
      <c r="I183" s="43" t="s">
        <v>2689</v>
      </c>
      <c r="J183" s="50">
        <v>1495700</v>
      </c>
      <c r="K183" s="50">
        <v>14957</v>
      </c>
      <c r="L183" s="50">
        <v>0</v>
      </c>
      <c r="M183" s="51"/>
      <c r="N183" s="51"/>
      <c r="O183" s="51"/>
      <c r="P183" s="41"/>
      <c r="Q183" s="51"/>
    </row>
    <row r="184" spans="1:17" ht="12.75">
      <c r="A184" s="41">
        <v>2015</v>
      </c>
      <c r="B184" s="41" t="s">
        <v>2670</v>
      </c>
      <c r="C184" s="41">
        <v>20190400</v>
      </c>
      <c r="D184" s="41" t="s">
        <v>3125</v>
      </c>
      <c r="E184" s="43" t="s">
        <v>3126</v>
      </c>
      <c r="G184" s="43" t="s">
        <v>3127</v>
      </c>
      <c r="H184" s="41">
        <v>101</v>
      </c>
      <c r="I184" s="43" t="s">
        <v>2689</v>
      </c>
      <c r="J184" s="50">
        <v>1025900</v>
      </c>
      <c r="K184" s="50">
        <v>5130</v>
      </c>
      <c r="L184" s="50">
        <v>0</v>
      </c>
      <c r="M184" s="51"/>
      <c r="N184" s="51"/>
      <c r="O184" s="51"/>
      <c r="P184" s="41"/>
      <c r="Q184" s="51"/>
    </row>
    <row r="185" spans="1:17" ht="12.75">
      <c r="A185" s="41">
        <v>2015</v>
      </c>
      <c r="B185" s="41" t="s">
        <v>2670</v>
      </c>
      <c r="C185" s="41">
        <v>20190450</v>
      </c>
      <c r="D185" s="41" t="s">
        <v>3128</v>
      </c>
      <c r="E185" s="43" t="s">
        <v>3129</v>
      </c>
      <c r="G185" s="43" t="s">
        <v>3130</v>
      </c>
      <c r="H185" s="41">
        <v>101</v>
      </c>
      <c r="I185" s="43" t="s">
        <v>2689</v>
      </c>
      <c r="J185" s="50">
        <v>317300</v>
      </c>
      <c r="K185" s="50">
        <v>3173</v>
      </c>
      <c r="L185" s="50">
        <v>0</v>
      </c>
      <c r="M185" s="51"/>
      <c r="N185" s="51"/>
      <c r="O185" s="51"/>
      <c r="P185" s="41"/>
      <c r="Q185" s="51"/>
    </row>
    <row r="186" spans="1:17" ht="12.75">
      <c r="A186" s="41">
        <v>2015</v>
      </c>
      <c r="B186" s="41" t="s">
        <v>2670</v>
      </c>
      <c r="C186" s="41">
        <v>20190500</v>
      </c>
      <c r="D186" s="41" t="s">
        <v>3131</v>
      </c>
      <c r="E186" s="43" t="s">
        <v>3132</v>
      </c>
      <c r="G186" s="43" t="s">
        <v>3133</v>
      </c>
      <c r="H186" s="41">
        <v>101</v>
      </c>
      <c r="I186" s="43" t="s">
        <v>2689</v>
      </c>
      <c r="J186" s="50">
        <v>907000</v>
      </c>
      <c r="K186" s="50">
        <v>9070</v>
      </c>
      <c r="L186" s="50">
        <v>0</v>
      </c>
      <c r="M186" s="51"/>
      <c r="N186" s="51"/>
      <c r="O186" s="51"/>
      <c r="P186" s="41"/>
      <c r="Q186" s="51"/>
    </row>
    <row r="187" spans="1:17" ht="12.75">
      <c r="A187" s="41">
        <v>2015</v>
      </c>
      <c r="B187" s="41" t="s">
        <v>2670</v>
      </c>
      <c r="C187" s="41">
        <v>20190550</v>
      </c>
      <c r="D187" s="41" t="s">
        <v>3134</v>
      </c>
      <c r="E187" s="43" t="s">
        <v>3135</v>
      </c>
      <c r="G187" s="43" t="s">
        <v>3136</v>
      </c>
      <c r="H187" s="41">
        <v>201</v>
      </c>
      <c r="I187" s="43" t="s">
        <v>2681</v>
      </c>
      <c r="J187" s="50">
        <v>106600</v>
      </c>
      <c r="K187" s="50">
        <v>790</v>
      </c>
      <c r="L187" s="50">
        <v>106600</v>
      </c>
      <c r="M187" s="51"/>
      <c r="N187" s="51"/>
      <c r="O187" s="51"/>
      <c r="P187" s="41"/>
      <c r="Q187" s="51"/>
    </row>
    <row r="188" spans="1:17" ht="12.75">
      <c r="A188" s="41">
        <v>2015</v>
      </c>
      <c r="B188" s="41" t="s">
        <v>2670</v>
      </c>
      <c r="C188" s="41">
        <v>20200100</v>
      </c>
      <c r="D188" s="41" t="s">
        <v>3137</v>
      </c>
      <c r="E188" s="43" t="s">
        <v>3138</v>
      </c>
      <c r="G188" s="43" t="s">
        <v>3138</v>
      </c>
      <c r="H188" s="41">
        <v>101</v>
      </c>
      <c r="I188" s="43" t="s">
        <v>2689</v>
      </c>
      <c r="J188" s="50">
        <v>357300</v>
      </c>
      <c r="K188" s="50">
        <v>3573</v>
      </c>
      <c r="L188" s="50">
        <v>0</v>
      </c>
      <c r="M188" s="51"/>
      <c r="N188" s="51"/>
      <c r="O188" s="51"/>
      <c r="P188" s="41"/>
      <c r="Q188" s="51"/>
    </row>
    <row r="189" spans="1:17" ht="12.75">
      <c r="A189" s="41">
        <v>2015</v>
      </c>
      <c r="B189" s="41" t="s">
        <v>2670</v>
      </c>
      <c r="C189" s="41">
        <v>20200200</v>
      </c>
      <c r="D189" s="41" t="s">
        <v>3139</v>
      </c>
      <c r="E189" s="43" t="s">
        <v>3140</v>
      </c>
      <c r="G189" s="43" t="s">
        <v>3141</v>
      </c>
      <c r="H189" s="41">
        <v>101</v>
      </c>
      <c r="I189" s="43" t="s">
        <v>2689</v>
      </c>
      <c r="J189" s="50">
        <v>1490700</v>
      </c>
      <c r="K189" s="50">
        <v>14907</v>
      </c>
      <c r="L189" s="50">
        <v>0</v>
      </c>
      <c r="M189" s="51"/>
      <c r="N189" s="51"/>
      <c r="O189" s="51"/>
      <c r="P189" s="41"/>
      <c r="Q189" s="51"/>
    </row>
    <row r="190" spans="1:17" ht="12.75">
      <c r="A190" s="41">
        <v>2015</v>
      </c>
      <c r="B190" s="41" t="s">
        <v>2670</v>
      </c>
      <c r="C190" s="41">
        <v>20200250</v>
      </c>
      <c r="D190" s="41" t="s">
        <v>3142</v>
      </c>
      <c r="E190" s="43" t="s">
        <v>3143</v>
      </c>
      <c r="G190" s="43" t="s">
        <v>3144</v>
      </c>
      <c r="H190" s="41">
        <v>201</v>
      </c>
      <c r="I190" s="43" t="s">
        <v>2681</v>
      </c>
      <c r="J190" s="50">
        <v>88300</v>
      </c>
      <c r="K190" s="50">
        <v>590</v>
      </c>
      <c r="L190" s="50">
        <v>88300</v>
      </c>
      <c r="M190" s="51"/>
      <c r="N190" s="51"/>
      <c r="O190" s="51"/>
      <c r="P190" s="41"/>
      <c r="Q190" s="51"/>
    </row>
    <row r="191" spans="1:17" ht="12.75">
      <c r="A191" s="41">
        <v>2015</v>
      </c>
      <c r="B191" s="41" t="s">
        <v>2670</v>
      </c>
      <c r="C191" s="41">
        <v>20200300</v>
      </c>
      <c r="D191" s="41" t="s">
        <v>3145</v>
      </c>
      <c r="E191" s="43" t="s">
        <v>2968</v>
      </c>
      <c r="F191" s="43" t="s">
        <v>2969</v>
      </c>
      <c r="G191" s="43" t="s">
        <v>2970</v>
      </c>
      <c r="H191" s="41">
        <v>105</v>
      </c>
      <c r="I191" s="43" t="s">
        <v>2675</v>
      </c>
      <c r="J191" s="50">
        <v>352600</v>
      </c>
      <c r="K191" s="50">
        <v>3526</v>
      </c>
      <c r="L191" s="50">
        <v>0</v>
      </c>
      <c r="M191" s="51"/>
      <c r="N191" s="51"/>
      <c r="O191" s="51"/>
      <c r="P191" s="41"/>
      <c r="Q191" s="51"/>
    </row>
    <row r="192" spans="1:17" ht="12.75">
      <c r="A192" s="41">
        <v>2015</v>
      </c>
      <c r="B192" s="41" t="s">
        <v>2670</v>
      </c>
      <c r="C192" s="41">
        <v>20200400</v>
      </c>
      <c r="D192" s="41" t="s">
        <v>3146</v>
      </c>
      <c r="E192" s="43" t="s">
        <v>3147</v>
      </c>
      <c r="F192" s="43" t="s">
        <v>3148</v>
      </c>
      <c r="G192" s="43" t="s">
        <v>3149</v>
      </c>
      <c r="H192" s="41">
        <v>101</v>
      </c>
      <c r="I192" s="43" t="s">
        <v>2689</v>
      </c>
      <c r="J192" s="50">
        <v>1055100</v>
      </c>
      <c r="K192" s="50">
        <v>10551</v>
      </c>
      <c r="L192" s="50">
        <v>0</v>
      </c>
      <c r="M192" s="51"/>
      <c r="N192" s="51"/>
      <c r="O192" s="51"/>
      <c r="P192" s="41"/>
      <c r="Q192" s="51"/>
    </row>
    <row r="193" spans="1:17" ht="12.75">
      <c r="A193" s="41">
        <v>2015</v>
      </c>
      <c r="B193" s="41" t="s">
        <v>2670</v>
      </c>
      <c r="C193" s="41">
        <v>20200450</v>
      </c>
      <c r="D193" s="41" t="s">
        <v>3150</v>
      </c>
      <c r="E193" s="43" t="s">
        <v>3151</v>
      </c>
      <c r="G193" s="43" t="s">
        <v>3152</v>
      </c>
      <c r="H193" s="41">
        <v>201</v>
      </c>
      <c r="I193" s="43" t="s">
        <v>2681</v>
      </c>
      <c r="J193" s="50">
        <v>79700</v>
      </c>
      <c r="K193" s="50">
        <v>797</v>
      </c>
      <c r="L193" s="50">
        <v>79700</v>
      </c>
      <c r="M193" s="51"/>
      <c r="N193" s="51"/>
      <c r="O193" s="51"/>
      <c r="P193" s="41"/>
      <c r="Q193" s="51"/>
    </row>
    <row r="194" spans="1:17" ht="12.75">
      <c r="A194" s="41">
        <v>2015</v>
      </c>
      <c r="B194" s="41" t="s">
        <v>2670</v>
      </c>
      <c r="C194" s="41">
        <v>20200500</v>
      </c>
      <c r="D194" s="41" t="s">
        <v>3153</v>
      </c>
      <c r="E194" s="43" t="s">
        <v>3154</v>
      </c>
      <c r="F194" s="43" t="s">
        <v>3155</v>
      </c>
      <c r="G194" s="43" t="s">
        <v>3154</v>
      </c>
      <c r="H194" s="41">
        <v>981</v>
      </c>
      <c r="I194" s="43" t="s">
        <v>3156</v>
      </c>
      <c r="J194" s="50">
        <v>61800</v>
      </c>
      <c r="K194" s="50">
        <v>0</v>
      </c>
      <c r="L194" s="50">
        <v>0</v>
      </c>
      <c r="M194" s="51"/>
      <c r="N194" s="51"/>
      <c r="O194" s="51"/>
      <c r="P194" s="41"/>
      <c r="Q194" s="51"/>
    </row>
    <row r="195" spans="1:17" ht="12.75">
      <c r="A195" s="41">
        <v>2015</v>
      </c>
      <c r="B195" s="41" t="s">
        <v>2670</v>
      </c>
      <c r="C195" s="41">
        <v>20200550</v>
      </c>
      <c r="D195" s="41" t="s">
        <v>3157</v>
      </c>
      <c r="E195" s="43" t="s">
        <v>3158</v>
      </c>
      <c r="G195" s="43" t="s">
        <v>3159</v>
      </c>
      <c r="H195" s="41">
        <v>201</v>
      </c>
      <c r="I195" s="43" t="s">
        <v>2681</v>
      </c>
      <c r="J195" s="50">
        <v>124700</v>
      </c>
      <c r="K195" s="50">
        <v>987</v>
      </c>
      <c r="L195" s="50">
        <v>124700</v>
      </c>
      <c r="M195" s="51"/>
      <c r="N195" s="51"/>
      <c r="O195" s="51"/>
      <c r="P195" s="41"/>
      <c r="Q195" s="51"/>
    </row>
    <row r="196" spans="1:17" ht="12.75">
      <c r="A196" s="41">
        <v>2015</v>
      </c>
      <c r="B196" s="41" t="s">
        <v>2670</v>
      </c>
      <c r="C196" s="41">
        <v>20200575</v>
      </c>
      <c r="D196" s="41" t="s">
        <v>3160</v>
      </c>
      <c r="E196" s="43" t="s">
        <v>3161</v>
      </c>
      <c r="G196" s="43" t="s">
        <v>3162</v>
      </c>
      <c r="H196" s="41">
        <v>201</v>
      </c>
      <c r="I196" s="43" t="s">
        <v>2681</v>
      </c>
      <c r="J196" s="50">
        <v>41800</v>
      </c>
      <c r="K196" s="50">
        <v>251</v>
      </c>
      <c r="L196" s="50">
        <v>41800</v>
      </c>
      <c r="M196" s="51"/>
      <c r="N196" s="51"/>
      <c r="O196" s="51"/>
      <c r="P196" s="41"/>
      <c r="Q196" s="51"/>
    </row>
    <row r="197" spans="1:17" ht="12.75">
      <c r="A197" s="41">
        <v>2015</v>
      </c>
      <c r="B197" s="41" t="s">
        <v>2670</v>
      </c>
      <c r="C197" s="41">
        <v>20200600</v>
      </c>
      <c r="D197" s="41" t="s">
        <v>3163</v>
      </c>
      <c r="E197" s="43" t="s">
        <v>3154</v>
      </c>
      <c r="F197" s="43" t="s">
        <v>3155</v>
      </c>
      <c r="G197" s="43" t="s">
        <v>3154</v>
      </c>
      <c r="H197" s="41">
        <v>981</v>
      </c>
      <c r="I197" s="43" t="s">
        <v>3156</v>
      </c>
      <c r="J197" s="50">
        <v>96300</v>
      </c>
      <c r="K197" s="50">
        <v>0</v>
      </c>
      <c r="L197" s="50">
        <v>0</v>
      </c>
      <c r="M197" s="51"/>
      <c r="N197" s="51"/>
      <c r="O197" s="51"/>
      <c r="P197" s="41"/>
      <c r="Q197" s="51"/>
    </row>
    <row r="198" spans="1:17" ht="12.75">
      <c r="A198" s="41">
        <v>2015</v>
      </c>
      <c r="B198" s="41" t="s">
        <v>2670</v>
      </c>
      <c r="C198" s="41">
        <v>20200625</v>
      </c>
      <c r="D198" s="41" t="s">
        <v>3164</v>
      </c>
      <c r="E198" s="43" t="s">
        <v>3154</v>
      </c>
      <c r="F198" s="43" t="s">
        <v>3155</v>
      </c>
      <c r="G198" s="43" t="s">
        <v>3154</v>
      </c>
      <c r="H198" s="41">
        <v>981</v>
      </c>
      <c r="I198" s="43" t="s">
        <v>3156</v>
      </c>
      <c r="J198" s="50">
        <v>2100</v>
      </c>
      <c r="K198" s="50">
        <v>0</v>
      </c>
      <c r="L198" s="50">
        <v>0</v>
      </c>
      <c r="M198" s="51"/>
      <c r="N198" s="51"/>
      <c r="O198" s="51"/>
      <c r="P198" s="41"/>
      <c r="Q198" s="51"/>
    </row>
    <row r="199" spans="1:17" ht="12.75">
      <c r="A199" s="41">
        <v>2015</v>
      </c>
      <c r="B199" s="41" t="s">
        <v>2670</v>
      </c>
      <c r="C199" s="41">
        <v>20200650</v>
      </c>
      <c r="D199" s="41" t="s">
        <v>3165</v>
      </c>
      <c r="E199" s="43" t="s">
        <v>2968</v>
      </c>
      <c r="F199" s="43" t="s">
        <v>2969</v>
      </c>
      <c r="G199" s="43" t="s">
        <v>2970</v>
      </c>
      <c r="H199" s="41">
        <v>105</v>
      </c>
      <c r="I199" s="43" t="s">
        <v>2675</v>
      </c>
      <c r="J199" s="50">
        <v>544400</v>
      </c>
      <c r="K199" s="50">
        <v>5444</v>
      </c>
      <c r="L199" s="50">
        <v>0</v>
      </c>
      <c r="M199" s="51"/>
      <c r="N199" s="51"/>
      <c r="O199" s="51"/>
      <c r="P199" s="41"/>
      <c r="Q199" s="51"/>
    </row>
    <row r="200" spans="1:17" ht="12.75">
      <c r="A200" s="41">
        <v>2015</v>
      </c>
      <c r="B200" s="41" t="s">
        <v>2670</v>
      </c>
      <c r="C200" s="41">
        <v>20200675</v>
      </c>
      <c r="D200" s="41" t="s">
        <v>3166</v>
      </c>
      <c r="E200" s="43" t="s">
        <v>2968</v>
      </c>
      <c r="F200" s="43" t="s">
        <v>2969</v>
      </c>
      <c r="G200" s="43" t="s">
        <v>2970</v>
      </c>
      <c r="H200" s="41">
        <v>105</v>
      </c>
      <c r="I200" s="43" t="s">
        <v>2675</v>
      </c>
      <c r="J200" s="50">
        <v>38600</v>
      </c>
      <c r="K200" s="50">
        <v>386</v>
      </c>
      <c r="L200" s="50">
        <v>0</v>
      </c>
      <c r="M200" s="51"/>
      <c r="N200" s="51"/>
      <c r="O200" s="51"/>
      <c r="P200" s="41"/>
      <c r="Q200" s="51"/>
    </row>
    <row r="201" spans="1:17" ht="12.75">
      <c r="A201" s="41">
        <v>2015</v>
      </c>
      <c r="B201" s="41" t="s">
        <v>2670</v>
      </c>
      <c r="C201" s="41">
        <v>20200680</v>
      </c>
      <c r="D201" s="41" t="s">
        <v>3167</v>
      </c>
      <c r="E201" s="43" t="s">
        <v>2968</v>
      </c>
      <c r="F201" s="43" t="s">
        <v>2969</v>
      </c>
      <c r="G201" s="43" t="s">
        <v>2970</v>
      </c>
      <c r="H201" s="41">
        <v>105</v>
      </c>
      <c r="I201" s="43" t="s">
        <v>2675</v>
      </c>
      <c r="J201" s="50">
        <v>61000</v>
      </c>
      <c r="K201" s="50">
        <v>610</v>
      </c>
      <c r="L201" s="50">
        <v>0</v>
      </c>
      <c r="M201" s="51"/>
      <c r="N201" s="51"/>
      <c r="O201" s="51"/>
      <c r="P201" s="41"/>
      <c r="Q201" s="51"/>
    </row>
    <row r="202" spans="1:17" ht="12.75">
      <c r="A202" s="41">
        <v>2015</v>
      </c>
      <c r="B202" s="41" t="s">
        <v>2670</v>
      </c>
      <c r="C202" s="41">
        <v>20200700</v>
      </c>
      <c r="D202" s="41" t="s">
        <v>3168</v>
      </c>
      <c r="E202" s="43" t="s">
        <v>3169</v>
      </c>
      <c r="G202" s="43" t="s">
        <v>3170</v>
      </c>
      <c r="H202" s="41">
        <v>101</v>
      </c>
      <c r="I202" s="43" t="s">
        <v>2689</v>
      </c>
      <c r="J202" s="50">
        <v>424300</v>
      </c>
      <c r="K202" s="50">
        <v>2122</v>
      </c>
      <c r="L202" s="50">
        <v>0</v>
      </c>
      <c r="M202" s="51"/>
      <c r="N202" s="51"/>
      <c r="O202" s="51"/>
      <c r="P202" s="41"/>
      <c r="Q202" s="51"/>
    </row>
    <row r="203" spans="1:17" ht="12.75">
      <c r="A203" s="41">
        <v>2015</v>
      </c>
      <c r="B203" s="41" t="s">
        <v>2670</v>
      </c>
      <c r="C203" s="41">
        <v>20200800</v>
      </c>
      <c r="D203" s="41" t="s">
        <v>3171</v>
      </c>
      <c r="E203" s="43" t="s">
        <v>3172</v>
      </c>
      <c r="F203" s="43" t="s">
        <v>3173</v>
      </c>
      <c r="G203" s="43" t="s">
        <v>3174</v>
      </c>
      <c r="H203" s="41">
        <v>101</v>
      </c>
      <c r="I203" s="43" t="s">
        <v>2689</v>
      </c>
      <c r="J203" s="50">
        <v>479400</v>
      </c>
      <c r="K203" s="50">
        <v>4794</v>
      </c>
      <c r="L203" s="50">
        <v>0</v>
      </c>
      <c r="M203" s="51"/>
      <c r="N203" s="51"/>
      <c r="O203" s="51"/>
      <c r="P203" s="41"/>
      <c r="Q203" s="51"/>
    </row>
    <row r="204" spans="1:17" ht="12.75">
      <c r="A204" s="41">
        <v>2015</v>
      </c>
      <c r="B204" s="41" t="s">
        <v>2670</v>
      </c>
      <c r="C204" s="41">
        <v>20210100</v>
      </c>
      <c r="D204" s="41" t="s">
        <v>3175</v>
      </c>
      <c r="E204" s="43" t="s">
        <v>2907</v>
      </c>
      <c r="G204" s="43" t="s">
        <v>2908</v>
      </c>
      <c r="H204" s="41">
        <v>101</v>
      </c>
      <c r="I204" s="43" t="s">
        <v>2689</v>
      </c>
      <c r="J204" s="50">
        <v>589900</v>
      </c>
      <c r="K204" s="50">
        <v>2950</v>
      </c>
      <c r="L204" s="50">
        <v>0</v>
      </c>
      <c r="M204" s="51"/>
      <c r="N204" s="51"/>
      <c r="O204" s="51"/>
      <c r="P204" s="41"/>
      <c r="Q204" s="51"/>
    </row>
    <row r="205" spans="1:17" ht="12.75">
      <c r="A205" s="41">
        <v>2015</v>
      </c>
      <c r="B205" s="41" t="s">
        <v>2670</v>
      </c>
      <c r="C205" s="41">
        <v>20210200</v>
      </c>
      <c r="D205" s="41" t="s">
        <v>3176</v>
      </c>
      <c r="E205" s="43" t="s">
        <v>3177</v>
      </c>
      <c r="F205" s="43" t="s">
        <v>2772</v>
      </c>
      <c r="G205" s="43" t="s">
        <v>3178</v>
      </c>
      <c r="H205" s="41">
        <v>101</v>
      </c>
      <c r="I205" s="43" t="s">
        <v>2689</v>
      </c>
      <c r="J205" s="50">
        <v>350800</v>
      </c>
      <c r="K205" s="50">
        <v>3508</v>
      </c>
      <c r="L205" s="50">
        <v>0</v>
      </c>
      <c r="M205" s="51"/>
      <c r="N205" s="51"/>
      <c r="O205" s="51"/>
      <c r="P205" s="41"/>
      <c r="Q205" s="51"/>
    </row>
    <row r="206" spans="1:17" ht="12.75">
      <c r="A206" s="41">
        <v>2015</v>
      </c>
      <c r="B206" s="41" t="s">
        <v>2670</v>
      </c>
      <c r="C206" s="41">
        <v>20210300</v>
      </c>
      <c r="D206" s="41" t="s">
        <v>3179</v>
      </c>
      <c r="E206" s="43" t="s">
        <v>2672</v>
      </c>
      <c r="F206" s="43" t="s">
        <v>2673</v>
      </c>
      <c r="G206" s="43" t="s">
        <v>2674</v>
      </c>
      <c r="H206" s="41">
        <v>105</v>
      </c>
      <c r="I206" s="43" t="s">
        <v>2675</v>
      </c>
      <c r="J206" s="50">
        <v>340200</v>
      </c>
      <c r="K206" s="50">
        <v>1701</v>
      </c>
      <c r="L206" s="50">
        <v>0</v>
      </c>
      <c r="M206" s="51"/>
      <c r="N206" s="51"/>
      <c r="O206" s="51"/>
      <c r="P206" s="41"/>
      <c r="Q206" s="51"/>
    </row>
    <row r="207" spans="1:17" ht="12.75">
      <c r="A207" s="41">
        <v>2015</v>
      </c>
      <c r="B207" s="41" t="s">
        <v>2670</v>
      </c>
      <c r="C207" s="41">
        <v>20210400</v>
      </c>
      <c r="D207" s="41" t="s">
        <v>3180</v>
      </c>
      <c r="E207" s="43" t="s">
        <v>2672</v>
      </c>
      <c r="F207" s="43" t="s">
        <v>2673</v>
      </c>
      <c r="G207" s="43" t="s">
        <v>2674</v>
      </c>
      <c r="H207" s="41">
        <v>105</v>
      </c>
      <c r="I207" s="43" t="s">
        <v>2675</v>
      </c>
      <c r="J207" s="50">
        <v>667600</v>
      </c>
      <c r="K207" s="50">
        <v>6101</v>
      </c>
      <c r="L207" s="50">
        <v>0</v>
      </c>
      <c r="M207" s="51"/>
      <c r="N207" s="51"/>
      <c r="O207" s="51"/>
      <c r="P207" s="41"/>
      <c r="Q207" s="51"/>
    </row>
    <row r="208" spans="1:17" ht="12.75">
      <c r="A208" s="41">
        <v>2015</v>
      </c>
      <c r="B208" s="41" t="s">
        <v>2670</v>
      </c>
      <c r="C208" s="41">
        <v>20210450</v>
      </c>
      <c r="D208" s="41" t="s">
        <v>3181</v>
      </c>
      <c r="E208" s="43" t="s">
        <v>3182</v>
      </c>
      <c r="G208" s="43" t="s">
        <v>3183</v>
      </c>
      <c r="H208" s="41">
        <v>201</v>
      </c>
      <c r="I208" s="43" t="s">
        <v>2681</v>
      </c>
      <c r="J208" s="50">
        <v>75800</v>
      </c>
      <c r="K208" s="50">
        <v>455</v>
      </c>
      <c r="L208" s="50">
        <v>75800</v>
      </c>
      <c r="M208" s="51"/>
      <c r="N208" s="51"/>
      <c r="O208" s="51"/>
      <c r="P208" s="41"/>
      <c r="Q208" s="51"/>
    </row>
    <row r="209" spans="1:17" ht="12.75">
      <c r="A209" s="41">
        <v>2015</v>
      </c>
      <c r="B209" s="41" t="s">
        <v>2670</v>
      </c>
      <c r="C209" s="41">
        <v>20210500</v>
      </c>
      <c r="D209" s="41" t="s">
        <v>3184</v>
      </c>
      <c r="E209" s="43" t="s">
        <v>3185</v>
      </c>
      <c r="F209" s="43" t="s">
        <v>3186</v>
      </c>
      <c r="G209" s="43" t="s">
        <v>3187</v>
      </c>
      <c r="H209" s="41">
        <v>101</v>
      </c>
      <c r="I209" s="43" t="s">
        <v>2689</v>
      </c>
      <c r="J209" s="50">
        <v>545600</v>
      </c>
      <c r="K209" s="50">
        <v>5401</v>
      </c>
      <c r="L209" s="50">
        <v>0</v>
      </c>
      <c r="M209" s="51"/>
      <c r="N209" s="51"/>
      <c r="O209" s="51"/>
      <c r="P209" s="41"/>
      <c r="Q209" s="51"/>
    </row>
    <row r="210" spans="1:17" ht="12.75">
      <c r="A210" s="41">
        <v>2015</v>
      </c>
      <c r="B210" s="41" t="s">
        <v>2670</v>
      </c>
      <c r="C210" s="41">
        <v>20220100</v>
      </c>
      <c r="D210" s="41" t="s">
        <v>3188</v>
      </c>
      <c r="E210" s="43" t="s">
        <v>3038</v>
      </c>
      <c r="F210" s="43" t="s">
        <v>3039</v>
      </c>
      <c r="G210" s="43" t="s">
        <v>3040</v>
      </c>
      <c r="H210" s="41">
        <v>101</v>
      </c>
      <c r="I210" s="43" t="s">
        <v>2689</v>
      </c>
      <c r="J210" s="50">
        <v>506600</v>
      </c>
      <c r="K210" s="50">
        <v>3800</v>
      </c>
      <c r="L210" s="50">
        <v>0</v>
      </c>
      <c r="M210" s="51"/>
      <c r="N210" s="51"/>
      <c r="O210" s="51"/>
      <c r="P210" s="41"/>
      <c r="Q210" s="51"/>
    </row>
    <row r="211" spans="1:17" ht="12.75">
      <c r="A211" s="41">
        <v>2015</v>
      </c>
      <c r="B211" s="41" t="s">
        <v>2670</v>
      </c>
      <c r="C211" s="41">
        <v>20220200</v>
      </c>
      <c r="D211" s="41" t="s">
        <v>3189</v>
      </c>
      <c r="E211" s="43" t="s">
        <v>3185</v>
      </c>
      <c r="F211" s="43" t="s">
        <v>3186</v>
      </c>
      <c r="G211" s="43" t="s">
        <v>3187</v>
      </c>
      <c r="H211" s="41">
        <v>101</v>
      </c>
      <c r="I211" s="43" t="s">
        <v>2689</v>
      </c>
      <c r="J211" s="50">
        <v>2103200</v>
      </c>
      <c r="K211" s="50">
        <v>21022</v>
      </c>
      <c r="L211" s="50">
        <v>0</v>
      </c>
      <c r="M211" s="51"/>
      <c r="N211" s="51"/>
      <c r="O211" s="51"/>
      <c r="P211" s="41"/>
      <c r="Q211" s="51"/>
    </row>
    <row r="212" spans="1:17" ht="12.75">
      <c r="A212" s="41">
        <v>2015</v>
      </c>
      <c r="B212" s="41" t="s">
        <v>2670</v>
      </c>
      <c r="C212" s="41">
        <v>20220300</v>
      </c>
      <c r="D212" s="41" t="s">
        <v>3190</v>
      </c>
      <c r="E212" s="43" t="s">
        <v>3191</v>
      </c>
      <c r="G212" s="43" t="s">
        <v>3192</v>
      </c>
      <c r="H212" s="41">
        <v>201</v>
      </c>
      <c r="I212" s="43" t="s">
        <v>2681</v>
      </c>
      <c r="J212" s="50">
        <v>29800</v>
      </c>
      <c r="K212" s="50">
        <v>298</v>
      </c>
      <c r="L212" s="50">
        <v>29800</v>
      </c>
      <c r="M212" s="51"/>
      <c r="N212" s="51"/>
      <c r="O212" s="51"/>
      <c r="P212" s="41"/>
      <c r="Q212" s="51"/>
    </row>
    <row r="213" spans="1:17" ht="12.75">
      <c r="A213" s="41">
        <v>2015</v>
      </c>
      <c r="B213" s="41" t="s">
        <v>2670</v>
      </c>
      <c r="C213" s="41">
        <v>20220400</v>
      </c>
      <c r="D213" s="41" t="s">
        <v>3193</v>
      </c>
      <c r="E213" s="43" t="s">
        <v>3194</v>
      </c>
      <c r="G213" s="43" t="s">
        <v>3195</v>
      </c>
      <c r="H213" s="41">
        <v>101</v>
      </c>
      <c r="I213" s="43" t="s">
        <v>2689</v>
      </c>
      <c r="J213" s="50">
        <v>989600</v>
      </c>
      <c r="K213" s="50">
        <v>9896</v>
      </c>
      <c r="L213" s="50">
        <v>0</v>
      </c>
      <c r="M213" s="51"/>
      <c r="N213" s="51"/>
      <c r="O213" s="51"/>
      <c r="P213" s="41"/>
      <c r="Q213" s="51"/>
    </row>
    <row r="214" spans="1:17" ht="12.75">
      <c r="A214" s="41">
        <v>2015</v>
      </c>
      <c r="B214" s="41" t="s">
        <v>2670</v>
      </c>
      <c r="C214" s="41">
        <v>20220500</v>
      </c>
      <c r="D214" s="41" t="s">
        <v>3196</v>
      </c>
      <c r="E214" s="43" t="s">
        <v>3197</v>
      </c>
      <c r="G214" s="43" t="s">
        <v>3198</v>
      </c>
      <c r="H214" s="41">
        <v>101</v>
      </c>
      <c r="I214" s="43" t="s">
        <v>2689</v>
      </c>
      <c r="J214" s="50">
        <v>181200</v>
      </c>
      <c r="K214" s="50">
        <v>972</v>
      </c>
      <c r="L214" s="50">
        <v>65300</v>
      </c>
      <c r="M214" s="51"/>
      <c r="N214" s="51"/>
      <c r="O214" s="51"/>
      <c r="P214" s="41"/>
      <c r="Q214" s="51"/>
    </row>
    <row r="215" spans="1:17" ht="12.75">
      <c r="A215" s="41">
        <v>2015</v>
      </c>
      <c r="B215" s="41" t="s">
        <v>2670</v>
      </c>
      <c r="C215" s="41">
        <v>20220600</v>
      </c>
      <c r="D215" s="41" t="s">
        <v>3199</v>
      </c>
      <c r="E215" s="43" t="s">
        <v>3200</v>
      </c>
      <c r="F215" s="43" t="s">
        <v>3201</v>
      </c>
      <c r="G215" s="43" t="s">
        <v>3202</v>
      </c>
      <c r="H215" s="41">
        <v>101</v>
      </c>
      <c r="I215" s="43" t="s">
        <v>2689</v>
      </c>
      <c r="J215" s="50">
        <v>1551800</v>
      </c>
      <c r="K215" s="50">
        <v>15518</v>
      </c>
      <c r="L215" s="50">
        <v>0</v>
      </c>
      <c r="M215" s="51"/>
      <c r="N215" s="51"/>
      <c r="O215" s="51"/>
      <c r="P215" s="41"/>
      <c r="Q215" s="51"/>
    </row>
    <row r="216" spans="1:17" ht="12.75">
      <c r="A216" s="41">
        <v>2015</v>
      </c>
      <c r="B216" s="41" t="s">
        <v>2670</v>
      </c>
      <c r="C216" s="41">
        <v>20220700</v>
      </c>
      <c r="D216" s="41" t="s">
        <v>3203</v>
      </c>
      <c r="E216" s="43" t="s">
        <v>3204</v>
      </c>
      <c r="F216" s="43" t="s">
        <v>2772</v>
      </c>
      <c r="G216" s="43" t="s">
        <v>3205</v>
      </c>
      <c r="H216" s="41">
        <v>105</v>
      </c>
      <c r="I216" s="43" t="s">
        <v>2675</v>
      </c>
      <c r="J216" s="50">
        <v>1263600</v>
      </c>
      <c r="K216" s="50">
        <v>6704</v>
      </c>
      <c r="L216" s="50">
        <v>77100</v>
      </c>
      <c r="M216" s="51"/>
      <c r="N216" s="51"/>
      <c r="O216" s="51"/>
      <c r="P216" s="41"/>
      <c r="Q216" s="51"/>
    </row>
    <row r="217" spans="1:17" ht="12.75">
      <c r="A217" s="41">
        <v>2015</v>
      </c>
      <c r="B217" s="41" t="s">
        <v>2670</v>
      </c>
      <c r="C217" s="41">
        <v>20230100</v>
      </c>
      <c r="D217" s="41" t="s">
        <v>3206</v>
      </c>
      <c r="E217" s="43" t="s">
        <v>3207</v>
      </c>
      <c r="F217" s="43" t="s">
        <v>3208</v>
      </c>
      <c r="G217" s="43" t="s">
        <v>3209</v>
      </c>
      <c r="H217" s="41">
        <v>101</v>
      </c>
      <c r="I217" s="43" t="s">
        <v>2689</v>
      </c>
      <c r="J217" s="50">
        <v>1056900</v>
      </c>
      <c r="K217" s="50">
        <v>10569</v>
      </c>
      <c r="L217" s="50">
        <v>0</v>
      </c>
      <c r="M217" s="51"/>
      <c r="N217" s="51"/>
      <c r="O217" s="51"/>
      <c r="P217" s="41"/>
      <c r="Q217" s="51"/>
    </row>
    <row r="218" spans="1:17" ht="12.75">
      <c r="A218" s="41">
        <v>2015</v>
      </c>
      <c r="B218" s="41" t="s">
        <v>2670</v>
      </c>
      <c r="C218" s="41">
        <v>20230200</v>
      </c>
      <c r="D218" s="41" t="s">
        <v>3210</v>
      </c>
      <c r="E218" s="43" t="s">
        <v>3211</v>
      </c>
      <c r="G218" s="43" t="s">
        <v>3211</v>
      </c>
      <c r="H218" s="41">
        <v>911</v>
      </c>
      <c r="I218" s="43" t="s">
        <v>3212</v>
      </c>
      <c r="J218" s="50">
        <v>6900</v>
      </c>
      <c r="K218" s="50">
        <v>0</v>
      </c>
      <c r="L218" s="50">
        <v>0</v>
      </c>
      <c r="M218" s="51"/>
      <c r="N218" s="51"/>
      <c r="O218" s="51"/>
      <c r="P218" s="41"/>
      <c r="Q218" s="51"/>
    </row>
    <row r="219" spans="1:17" ht="12.75">
      <c r="A219" s="41">
        <v>2015</v>
      </c>
      <c r="B219" s="41" t="s">
        <v>2670</v>
      </c>
      <c r="C219" s="41">
        <v>20230300</v>
      </c>
      <c r="D219" s="41" t="s">
        <v>3213</v>
      </c>
      <c r="E219" s="43" t="s">
        <v>3214</v>
      </c>
      <c r="G219" s="43" t="s">
        <v>3215</v>
      </c>
      <c r="H219" s="41">
        <v>101</v>
      </c>
      <c r="I219" s="43" t="s">
        <v>2689</v>
      </c>
      <c r="J219" s="50">
        <v>637400</v>
      </c>
      <c r="K219" s="50">
        <v>6374</v>
      </c>
      <c r="L219" s="50">
        <v>0</v>
      </c>
      <c r="M219" s="51"/>
      <c r="N219" s="51"/>
      <c r="O219" s="51"/>
      <c r="P219" s="41"/>
      <c r="Q219" s="51"/>
    </row>
    <row r="220" spans="1:17" ht="12.75">
      <c r="A220" s="41">
        <v>2015</v>
      </c>
      <c r="B220" s="41" t="s">
        <v>2670</v>
      </c>
      <c r="C220" s="41">
        <v>20230400</v>
      </c>
      <c r="D220" s="41" t="s">
        <v>3216</v>
      </c>
      <c r="E220" s="43" t="s">
        <v>3217</v>
      </c>
      <c r="G220" s="43" t="s">
        <v>3218</v>
      </c>
      <c r="H220" s="41">
        <v>105</v>
      </c>
      <c r="I220" s="43" t="s">
        <v>2675</v>
      </c>
      <c r="J220" s="50">
        <v>834800</v>
      </c>
      <c r="K220" s="50">
        <v>4247</v>
      </c>
      <c r="L220" s="50">
        <v>73400</v>
      </c>
      <c r="M220" s="51"/>
      <c r="N220" s="51"/>
      <c r="O220" s="51"/>
      <c r="P220" s="41"/>
      <c r="Q220" s="51"/>
    </row>
    <row r="221" spans="1:17" ht="12.75">
      <c r="A221" s="41">
        <v>2015</v>
      </c>
      <c r="B221" s="41" t="s">
        <v>2670</v>
      </c>
      <c r="C221" s="41">
        <v>20230500</v>
      </c>
      <c r="D221" s="41" t="s">
        <v>3219</v>
      </c>
      <c r="E221" s="43" t="s">
        <v>3006</v>
      </c>
      <c r="F221" s="43" t="s">
        <v>3007</v>
      </c>
      <c r="G221" s="43" t="s">
        <v>3008</v>
      </c>
      <c r="H221" s="41">
        <v>101</v>
      </c>
      <c r="I221" s="43" t="s">
        <v>2689</v>
      </c>
      <c r="J221" s="50">
        <v>1089900</v>
      </c>
      <c r="K221" s="50">
        <v>10899</v>
      </c>
      <c r="L221" s="50">
        <v>0</v>
      </c>
      <c r="M221" s="51"/>
      <c r="N221" s="51"/>
      <c r="O221" s="51"/>
      <c r="P221" s="41"/>
      <c r="Q221" s="51"/>
    </row>
    <row r="222" spans="1:17" ht="12.75">
      <c r="A222" s="41">
        <v>2015</v>
      </c>
      <c r="B222" s="41" t="s">
        <v>2670</v>
      </c>
      <c r="C222" s="41">
        <v>20230600</v>
      </c>
      <c r="D222" s="41" t="s">
        <v>3220</v>
      </c>
      <c r="E222" s="43" t="s">
        <v>2950</v>
      </c>
      <c r="G222" s="43" t="s">
        <v>2951</v>
      </c>
      <c r="H222" s="41">
        <v>202</v>
      </c>
      <c r="I222" s="43" t="s">
        <v>3104</v>
      </c>
      <c r="J222" s="50">
        <v>125200</v>
      </c>
      <c r="K222" s="50">
        <v>975</v>
      </c>
      <c r="L222" s="50">
        <v>123600</v>
      </c>
      <c r="M222" s="51"/>
      <c r="N222" s="51"/>
      <c r="O222" s="51"/>
      <c r="P222" s="41"/>
      <c r="Q222" s="51"/>
    </row>
    <row r="223" spans="1:17" ht="12.75">
      <c r="A223" s="41">
        <v>2015</v>
      </c>
      <c r="B223" s="41" t="s">
        <v>2670</v>
      </c>
      <c r="C223" s="41">
        <v>20230700</v>
      </c>
      <c r="D223" s="41" t="s">
        <v>3221</v>
      </c>
      <c r="E223" s="43" t="s">
        <v>3222</v>
      </c>
      <c r="F223" s="43" t="s">
        <v>3223</v>
      </c>
      <c r="G223" s="43" t="s">
        <v>3224</v>
      </c>
      <c r="H223" s="41">
        <v>101</v>
      </c>
      <c r="I223" s="43" t="s">
        <v>2689</v>
      </c>
      <c r="J223" s="50">
        <v>707200</v>
      </c>
      <c r="K223" s="50">
        <v>5304</v>
      </c>
      <c r="L223" s="50">
        <v>0</v>
      </c>
      <c r="M223" s="51"/>
      <c r="N223" s="51"/>
      <c r="O223" s="51"/>
      <c r="P223" s="41"/>
      <c r="Q223" s="51"/>
    </row>
    <row r="224" spans="1:17" ht="12.75">
      <c r="A224" s="41">
        <v>2015</v>
      </c>
      <c r="B224" s="41" t="s">
        <v>2670</v>
      </c>
      <c r="C224" s="41">
        <v>20240100</v>
      </c>
      <c r="D224" s="41" t="s">
        <v>3225</v>
      </c>
      <c r="E224" s="43" t="s">
        <v>3226</v>
      </c>
      <c r="G224" s="43" t="s">
        <v>3227</v>
      </c>
      <c r="H224" s="41">
        <v>101</v>
      </c>
      <c r="I224" s="43" t="s">
        <v>2689</v>
      </c>
      <c r="J224" s="50">
        <v>733000</v>
      </c>
      <c r="K224" s="50">
        <v>3665</v>
      </c>
      <c r="L224" s="50">
        <v>0</v>
      </c>
      <c r="M224" s="51"/>
      <c r="N224" s="51"/>
      <c r="O224" s="51"/>
      <c r="P224" s="41"/>
      <c r="Q224" s="51"/>
    </row>
    <row r="225" spans="1:17" ht="12.75">
      <c r="A225" s="41">
        <v>2015</v>
      </c>
      <c r="B225" s="41" t="s">
        <v>2670</v>
      </c>
      <c r="C225" s="41">
        <v>20240200</v>
      </c>
      <c r="D225" s="41" t="s">
        <v>3228</v>
      </c>
      <c r="E225" s="43" t="s">
        <v>3229</v>
      </c>
      <c r="G225" s="43" t="s">
        <v>3230</v>
      </c>
      <c r="H225" s="41">
        <v>105</v>
      </c>
      <c r="I225" s="43" t="s">
        <v>2675</v>
      </c>
      <c r="J225" s="50">
        <v>63400</v>
      </c>
      <c r="K225" s="50">
        <v>317</v>
      </c>
      <c r="L225" s="50">
        <v>0</v>
      </c>
      <c r="M225" s="51"/>
      <c r="N225" s="51"/>
      <c r="O225" s="51"/>
      <c r="P225" s="41"/>
      <c r="Q225" s="51"/>
    </row>
    <row r="226" spans="1:17" ht="12.75">
      <c r="A226" s="41">
        <v>2015</v>
      </c>
      <c r="B226" s="41" t="s">
        <v>2670</v>
      </c>
      <c r="C226" s="41">
        <v>20240250</v>
      </c>
      <c r="D226" s="41" t="s">
        <v>3231</v>
      </c>
      <c r="E226" s="43" t="s">
        <v>3232</v>
      </c>
      <c r="G226" s="43" t="s">
        <v>3233</v>
      </c>
      <c r="H226" s="41">
        <v>201</v>
      </c>
      <c r="I226" s="43" t="s">
        <v>2681</v>
      </c>
      <c r="J226" s="50">
        <v>2900</v>
      </c>
      <c r="K226" s="50">
        <v>29</v>
      </c>
      <c r="L226" s="50">
        <v>2900</v>
      </c>
      <c r="M226" s="51"/>
      <c r="N226" s="51"/>
      <c r="O226" s="51"/>
      <c r="P226" s="41"/>
      <c r="Q226" s="51"/>
    </row>
    <row r="227" spans="1:17" ht="12.75">
      <c r="A227" s="41">
        <v>2015</v>
      </c>
      <c r="B227" s="41" t="s">
        <v>2670</v>
      </c>
      <c r="C227" s="41">
        <v>20240300</v>
      </c>
      <c r="D227" s="41" t="s">
        <v>3234</v>
      </c>
      <c r="E227" s="43" t="s">
        <v>3232</v>
      </c>
      <c r="G227" s="43" t="s">
        <v>3233</v>
      </c>
      <c r="H227" s="41">
        <v>201</v>
      </c>
      <c r="I227" s="43" t="s">
        <v>2681</v>
      </c>
      <c r="J227" s="50">
        <v>87600</v>
      </c>
      <c r="K227" s="50">
        <v>585</v>
      </c>
      <c r="L227" s="50">
        <v>87600</v>
      </c>
      <c r="M227" s="51"/>
      <c r="N227" s="51"/>
      <c r="O227" s="51"/>
      <c r="P227" s="41"/>
      <c r="Q227" s="51"/>
    </row>
    <row r="228" spans="1:17" ht="12.75">
      <c r="A228" s="41">
        <v>2015</v>
      </c>
      <c r="B228" s="41" t="s">
        <v>2670</v>
      </c>
      <c r="C228" s="41">
        <v>20240400</v>
      </c>
      <c r="D228" s="41" t="s">
        <v>3235</v>
      </c>
      <c r="E228" s="43" t="s">
        <v>2764</v>
      </c>
      <c r="G228" s="43" t="s">
        <v>2765</v>
      </c>
      <c r="H228" s="41">
        <v>101</v>
      </c>
      <c r="I228" s="43" t="s">
        <v>2689</v>
      </c>
      <c r="J228" s="50">
        <v>80900</v>
      </c>
      <c r="K228" s="50">
        <v>809</v>
      </c>
      <c r="L228" s="50">
        <v>0</v>
      </c>
      <c r="M228" s="51"/>
      <c r="N228" s="51"/>
      <c r="O228" s="51"/>
      <c r="P228" s="41"/>
      <c r="Q228" s="51"/>
    </row>
    <row r="229" spans="1:17" ht="12.75">
      <c r="A229" s="41">
        <v>2015</v>
      </c>
      <c r="B229" s="41" t="s">
        <v>2670</v>
      </c>
      <c r="C229" s="41">
        <v>20240500</v>
      </c>
      <c r="D229" s="41" t="s">
        <v>3236</v>
      </c>
      <c r="E229" s="43" t="s">
        <v>2764</v>
      </c>
      <c r="G229" s="43" t="s">
        <v>2765</v>
      </c>
      <c r="H229" s="41">
        <v>101</v>
      </c>
      <c r="I229" s="43" t="s">
        <v>2689</v>
      </c>
      <c r="J229" s="50">
        <v>691400</v>
      </c>
      <c r="K229" s="50">
        <v>6914</v>
      </c>
      <c r="L229" s="50">
        <v>0</v>
      </c>
      <c r="M229" s="51"/>
      <c r="N229" s="51"/>
      <c r="O229" s="51"/>
      <c r="P229" s="41"/>
      <c r="Q229" s="51"/>
    </row>
    <row r="230" spans="1:17" ht="12.75">
      <c r="A230" s="41">
        <v>2015</v>
      </c>
      <c r="B230" s="41" t="s">
        <v>2670</v>
      </c>
      <c r="C230" s="41">
        <v>20240600</v>
      </c>
      <c r="D230" s="41" t="s">
        <v>3237</v>
      </c>
      <c r="E230" s="43" t="s">
        <v>3238</v>
      </c>
      <c r="G230" s="43" t="s">
        <v>3239</v>
      </c>
      <c r="H230" s="41">
        <v>201</v>
      </c>
      <c r="I230" s="43" t="s">
        <v>2681</v>
      </c>
      <c r="J230" s="50">
        <v>51500</v>
      </c>
      <c r="K230" s="50">
        <v>309</v>
      </c>
      <c r="L230" s="50">
        <v>51500</v>
      </c>
      <c r="M230" s="51"/>
      <c r="N230" s="51"/>
      <c r="O230" s="51"/>
      <c r="P230" s="41"/>
      <c r="Q230" s="51"/>
    </row>
    <row r="231" spans="1:17" ht="12.75">
      <c r="A231" s="41">
        <v>2015</v>
      </c>
      <c r="B231" s="41" t="s">
        <v>2670</v>
      </c>
      <c r="C231" s="41">
        <v>20240700</v>
      </c>
      <c r="D231" s="41" t="s">
        <v>3240</v>
      </c>
      <c r="E231" s="43" t="s">
        <v>3241</v>
      </c>
      <c r="G231" s="43" t="s">
        <v>3242</v>
      </c>
      <c r="H231" s="41">
        <v>101</v>
      </c>
      <c r="I231" s="43" t="s">
        <v>2689</v>
      </c>
      <c r="J231" s="50">
        <v>90300</v>
      </c>
      <c r="K231" s="50">
        <v>903</v>
      </c>
      <c r="L231" s="50">
        <v>0</v>
      </c>
      <c r="M231" s="51"/>
      <c r="N231" s="51"/>
      <c r="O231" s="51"/>
      <c r="P231" s="41"/>
      <c r="Q231" s="51"/>
    </row>
    <row r="232" spans="1:17" ht="12.75">
      <c r="A232" s="41">
        <v>2015</v>
      </c>
      <c r="B232" s="41" t="s">
        <v>2670</v>
      </c>
      <c r="C232" s="41">
        <v>20240725</v>
      </c>
      <c r="D232" s="41" t="s">
        <v>3243</v>
      </c>
      <c r="E232" s="43" t="s">
        <v>3244</v>
      </c>
      <c r="G232" s="43" t="s">
        <v>3244</v>
      </c>
      <c r="H232" s="41">
        <v>101</v>
      </c>
      <c r="I232" s="43" t="s">
        <v>2689</v>
      </c>
      <c r="J232" s="50">
        <v>462400</v>
      </c>
      <c r="K232" s="50">
        <v>3252</v>
      </c>
      <c r="L232" s="50">
        <v>0</v>
      </c>
      <c r="M232" s="51"/>
      <c r="N232" s="51"/>
      <c r="O232" s="51"/>
      <c r="P232" s="41"/>
      <c r="Q232" s="51"/>
    </row>
    <row r="233" spans="1:17" ht="12.75">
      <c r="A233" s="41">
        <v>2015</v>
      </c>
      <c r="B233" s="41" t="s">
        <v>2670</v>
      </c>
      <c r="C233" s="41">
        <v>20240750</v>
      </c>
      <c r="D233" s="41" t="s">
        <v>3245</v>
      </c>
      <c r="E233" s="43" t="s">
        <v>3246</v>
      </c>
      <c r="G233" s="43" t="s">
        <v>3246</v>
      </c>
      <c r="H233" s="41">
        <v>101</v>
      </c>
      <c r="I233" s="43" t="s">
        <v>2689</v>
      </c>
      <c r="J233" s="50">
        <v>772400</v>
      </c>
      <c r="K233" s="50">
        <v>7724</v>
      </c>
      <c r="L233" s="50">
        <v>0</v>
      </c>
      <c r="M233" s="51"/>
      <c r="N233" s="51"/>
      <c r="O233" s="51"/>
      <c r="P233" s="41"/>
      <c r="Q233" s="51"/>
    </row>
    <row r="234" spans="1:17" ht="12.75">
      <c r="A234" s="41">
        <v>2015</v>
      </c>
      <c r="B234" s="41" t="s">
        <v>2670</v>
      </c>
      <c r="C234" s="41">
        <v>20240775</v>
      </c>
      <c r="D234" s="41" t="s">
        <v>3247</v>
      </c>
      <c r="E234" s="43" t="s">
        <v>3244</v>
      </c>
      <c r="G234" s="43" t="s">
        <v>3244</v>
      </c>
      <c r="H234" s="41">
        <v>101</v>
      </c>
      <c r="I234" s="43" t="s">
        <v>2689</v>
      </c>
      <c r="J234" s="50">
        <v>310200</v>
      </c>
      <c r="K234" s="50">
        <v>2331</v>
      </c>
      <c r="L234" s="50">
        <v>0</v>
      </c>
      <c r="M234" s="51"/>
      <c r="N234" s="51"/>
      <c r="O234" s="51"/>
      <c r="P234" s="41"/>
      <c r="Q234" s="51"/>
    </row>
    <row r="235" spans="1:17" ht="12.75">
      <c r="A235" s="41">
        <v>2015</v>
      </c>
      <c r="B235" s="41" t="s">
        <v>2670</v>
      </c>
      <c r="C235" s="41">
        <v>20240800</v>
      </c>
      <c r="D235" s="41" t="s">
        <v>3248</v>
      </c>
      <c r="E235" s="43" t="s">
        <v>2976</v>
      </c>
      <c r="G235" s="43" t="s">
        <v>2977</v>
      </c>
      <c r="H235" s="41">
        <v>105</v>
      </c>
      <c r="I235" s="43" t="s">
        <v>2675</v>
      </c>
      <c r="J235" s="50">
        <v>58000</v>
      </c>
      <c r="K235" s="50">
        <v>290</v>
      </c>
      <c r="L235" s="50">
        <v>0</v>
      </c>
      <c r="M235" s="51"/>
      <c r="N235" s="51"/>
      <c r="O235" s="51"/>
      <c r="P235" s="41"/>
      <c r="Q235" s="51"/>
    </row>
    <row r="236" spans="1:17" ht="12.75">
      <c r="A236" s="41">
        <v>2015</v>
      </c>
      <c r="B236" s="41" t="s">
        <v>2670</v>
      </c>
      <c r="C236" s="41">
        <v>20240900</v>
      </c>
      <c r="D236" s="41" t="s">
        <v>3249</v>
      </c>
      <c r="E236" s="43" t="s">
        <v>3250</v>
      </c>
      <c r="G236" s="43" t="s">
        <v>3251</v>
      </c>
      <c r="H236" s="41">
        <v>101</v>
      </c>
      <c r="I236" s="43" t="s">
        <v>2689</v>
      </c>
      <c r="J236" s="50">
        <v>237500</v>
      </c>
      <c r="K236" s="50">
        <v>1633</v>
      </c>
      <c r="L236" s="50">
        <v>0</v>
      </c>
      <c r="M236" s="51"/>
      <c r="N236" s="51"/>
      <c r="O236" s="51"/>
      <c r="P236" s="41"/>
      <c r="Q236" s="51"/>
    </row>
    <row r="237" spans="1:17" ht="12.75">
      <c r="A237" s="41">
        <v>2015</v>
      </c>
      <c r="B237" s="41" t="s">
        <v>2670</v>
      </c>
      <c r="C237" s="41">
        <v>20240920</v>
      </c>
      <c r="D237" s="41" t="s">
        <v>3252</v>
      </c>
      <c r="E237" s="43" t="s">
        <v>3079</v>
      </c>
      <c r="G237" s="43" t="s">
        <v>3080</v>
      </c>
      <c r="H237" s="41">
        <v>101</v>
      </c>
      <c r="I237" s="43" t="s">
        <v>2689</v>
      </c>
      <c r="J237" s="50">
        <v>947600</v>
      </c>
      <c r="K237" s="50">
        <v>5061</v>
      </c>
      <c r="L237" s="50">
        <v>117800</v>
      </c>
      <c r="M237" s="51"/>
      <c r="N237" s="51"/>
      <c r="O237" s="51"/>
      <c r="P237" s="41"/>
      <c r="Q237" s="51"/>
    </row>
    <row r="238" spans="1:17" ht="12.75">
      <c r="A238" s="41">
        <v>2015</v>
      </c>
      <c r="B238" s="41" t="s">
        <v>2670</v>
      </c>
      <c r="C238" s="41">
        <v>20241000</v>
      </c>
      <c r="D238" s="41" t="s">
        <v>3253</v>
      </c>
      <c r="E238" s="43" t="s">
        <v>3254</v>
      </c>
      <c r="F238" s="43" t="s">
        <v>3255</v>
      </c>
      <c r="G238" s="43" t="s">
        <v>3256</v>
      </c>
      <c r="H238" s="41">
        <v>101</v>
      </c>
      <c r="I238" s="43" t="s">
        <v>2689</v>
      </c>
      <c r="J238" s="50">
        <v>1222300</v>
      </c>
      <c r="K238" s="50">
        <v>12223</v>
      </c>
      <c r="L238" s="50">
        <v>0</v>
      </c>
      <c r="M238" s="51"/>
      <c r="N238" s="51"/>
      <c r="O238" s="51"/>
      <c r="P238" s="41"/>
      <c r="Q238" s="51"/>
    </row>
    <row r="239" spans="1:17" ht="12.75">
      <c r="A239" s="41">
        <v>2015</v>
      </c>
      <c r="B239" s="41" t="s">
        <v>2670</v>
      </c>
      <c r="C239" s="41">
        <v>20250100</v>
      </c>
      <c r="D239" s="41" t="s">
        <v>3257</v>
      </c>
      <c r="E239" s="43" t="s">
        <v>3254</v>
      </c>
      <c r="F239" s="43" t="s">
        <v>3255</v>
      </c>
      <c r="G239" s="43" t="s">
        <v>3256</v>
      </c>
      <c r="H239" s="41">
        <v>101</v>
      </c>
      <c r="I239" s="43" t="s">
        <v>2689</v>
      </c>
      <c r="J239" s="50">
        <v>582100</v>
      </c>
      <c r="K239" s="50">
        <v>5821</v>
      </c>
      <c r="L239" s="50">
        <v>0</v>
      </c>
      <c r="M239" s="51"/>
      <c r="N239" s="51"/>
      <c r="O239" s="51"/>
      <c r="P239" s="41"/>
      <c r="Q239" s="51"/>
    </row>
    <row r="240" spans="1:17" ht="12.75">
      <c r="A240" s="41">
        <v>2015</v>
      </c>
      <c r="B240" s="41" t="s">
        <v>2670</v>
      </c>
      <c r="C240" s="41">
        <v>20250150</v>
      </c>
      <c r="D240" s="41" t="s">
        <v>3258</v>
      </c>
      <c r="E240" s="43" t="s">
        <v>3259</v>
      </c>
      <c r="G240" s="43" t="s">
        <v>3260</v>
      </c>
      <c r="H240" s="41">
        <v>201</v>
      </c>
      <c r="I240" s="43" t="s">
        <v>2681</v>
      </c>
      <c r="J240" s="50">
        <v>96700</v>
      </c>
      <c r="K240" s="50">
        <v>682</v>
      </c>
      <c r="L240" s="50">
        <v>96700</v>
      </c>
      <c r="M240" s="51"/>
      <c r="N240" s="51"/>
      <c r="O240" s="51"/>
      <c r="P240" s="41"/>
      <c r="Q240" s="51"/>
    </row>
    <row r="241" spans="1:17" ht="12.75">
      <c r="A241" s="41">
        <v>2015</v>
      </c>
      <c r="B241" s="41" t="s">
        <v>2670</v>
      </c>
      <c r="C241" s="41">
        <v>20250175</v>
      </c>
      <c r="D241" s="41" t="s">
        <v>3261</v>
      </c>
      <c r="E241" s="43" t="s">
        <v>3262</v>
      </c>
      <c r="F241" s="43" t="s">
        <v>3263</v>
      </c>
      <c r="G241" s="43" t="s">
        <v>3264</v>
      </c>
      <c r="H241" s="41">
        <v>206</v>
      </c>
      <c r="I241" s="43" t="s">
        <v>2796</v>
      </c>
      <c r="J241" s="50">
        <v>13100</v>
      </c>
      <c r="K241" s="50">
        <v>164</v>
      </c>
      <c r="L241" s="50">
        <v>13100</v>
      </c>
      <c r="M241" s="51"/>
      <c r="N241" s="51"/>
      <c r="O241" s="51"/>
      <c r="P241" s="41"/>
      <c r="Q241" s="51"/>
    </row>
    <row r="242" spans="1:17" ht="12.75">
      <c r="A242" s="41">
        <v>2015</v>
      </c>
      <c r="B242" s="41" t="s">
        <v>2670</v>
      </c>
      <c r="C242" s="41">
        <v>20250200</v>
      </c>
      <c r="D242" s="41" t="s">
        <v>3265</v>
      </c>
      <c r="E242" s="43" t="s">
        <v>3266</v>
      </c>
      <c r="G242" s="43" t="s">
        <v>3267</v>
      </c>
      <c r="H242" s="41">
        <v>105</v>
      </c>
      <c r="I242" s="43" t="s">
        <v>2675</v>
      </c>
      <c r="J242" s="50">
        <v>834800</v>
      </c>
      <c r="K242" s="50">
        <v>7945</v>
      </c>
      <c r="L242" s="50">
        <v>0</v>
      </c>
      <c r="M242" s="51"/>
      <c r="N242" s="51"/>
      <c r="O242" s="51"/>
      <c r="P242" s="41"/>
      <c r="Q242" s="51"/>
    </row>
    <row r="243" spans="1:17" ht="12.75">
      <c r="A243" s="41">
        <v>2015</v>
      </c>
      <c r="B243" s="41" t="s">
        <v>2670</v>
      </c>
      <c r="C243" s="41">
        <v>20250225</v>
      </c>
      <c r="D243" s="41" t="s">
        <v>3268</v>
      </c>
      <c r="E243" s="43" t="s">
        <v>3269</v>
      </c>
      <c r="G243" s="43" t="s">
        <v>3270</v>
      </c>
      <c r="H243" s="41">
        <v>101</v>
      </c>
      <c r="I243" s="43" t="s">
        <v>2689</v>
      </c>
      <c r="J243" s="50">
        <v>753300</v>
      </c>
      <c r="K243" s="50">
        <v>6713</v>
      </c>
      <c r="L243" s="50">
        <v>0</v>
      </c>
      <c r="M243" s="51"/>
      <c r="N243" s="51"/>
      <c r="O243" s="51"/>
      <c r="P243" s="41"/>
      <c r="Q243" s="51"/>
    </row>
    <row r="244" spans="1:17" ht="12.75">
      <c r="A244" s="41">
        <v>2015</v>
      </c>
      <c r="B244" s="41" t="s">
        <v>2670</v>
      </c>
      <c r="C244" s="41">
        <v>20250250</v>
      </c>
      <c r="D244" s="41" t="s">
        <v>3271</v>
      </c>
      <c r="E244" s="43" t="s">
        <v>3272</v>
      </c>
      <c r="G244" s="43" t="s">
        <v>3273</v>
      </c>
      <c r="H244" s="41">
        <v>201</v>
      </c>
      <c r="I244" s="43" t="s">
        <v>2681</v>
      </c>
      <c r="J244" s="50">
        <v>68300</v>
      </c>
      <c r="K244" s="50">
        <v>410</v>
      </c>
      <c r="L244" s="50">
        <v>68300</v>
      </c>
      <c r="M244" s="51"/>
      <c r="N244" s="51"/>
      <c r="O244" s="51"/>
      <c r="P244" s="41"/>
      <c r="Q244" s="51"/>
    </row>
    <row r="245" spans="1:17" ht="12.75">
      <c r="A245" s="41">
        <v>2015</v>
      </c>
      <c r="B245" s="41" t="s">
        <v>2670</v>
      </c>
      <c r="C245" s="41">
        <v>20250300</v>
      </c>
      <c r="D245" s="41" t="s">
        <v>3274</v>
      </c>
      <c r="E245" s="43" t="s">
        <v>3254</v>
      </c>
      <c r="F245" s="43" t="s">
        <v>3255</v>
      </c>
      <c r="G245" s="43" t="s">
        <v>3256</v>
      </c>
      <c r="H245" s="41">
        <v>101</v>
      </c>
      <c r="I245" s="43" t="s">
        <v>2689</v>
      </c>
      <c r="J245" s="50">
        <v>630400</v>
      </c>
      <c r="K245" s="50">
        <v>6304</v>
      </c>
      <c r="L245" s="50">
        <v>0</v>
      </c>
      <c r="M245" s="51"/>
      <c r="N245" s="51"/>
      <c r="O245" s="51"/>
      <c r="P245" s="41"/>
      <c r="Q245" s="51"/>
    </row>
    <row r="246" spans="1:17" ht="12.75">
      <c r="A246" s="41">
        <v>2015</v>
      </c>
      <c r="B246" s="41" t="s">
        <v>2670</v>
      </c>
      <c r="C246" s="41">
        <v>20250400</v>
      </c>
      <c r="D246" s="41" t="s">
        <v>3275</v>
      </c>
      <c r="E246" s="43" t="s">
        <v>3254</v>
      </c>
      <c r="F246" s="43" t="s">
        <v>3255</v>
      </c>
      <c r="G246" s="43" t="s">
        <v>3256</v>
      </c>
      <c r="H246" s="41">
        <v>101</v>
      </c>
      <c r="I246" s="43" t="s">
        <v>2689</v>
      </c>
      <c r="J246" s="50">
        <v>339800</v>
      </c>
      <c r="K246" s="50">
        <v>3398</v>
      </c>
      <c r="L246" s="50">
        <v>0</v>
      </c>
      <c r="M246" s="51"/>
      <c r="N246" s="51"/>
      <c r="O246" s="51"/>
      <c r="P246" s="41"/>
      <c r="Q246" s="51"/>
    </row>
    <row r="247" spans="1:17" ht="12.75">
      <c r="A247" s="41">
        <v>2015</v>
      </c>
      <c r="B247" s="41" t="s">
        <v>2670</v>
      </c>
      <c r="C247" s="41">
        <v>20250500</v>
      </c>
      <c r="D247" s="41" t="s">
        <v>3276</v>
      </c>
      <c r="E247" s="43" t="s">
        <v>3277</v>
      </c>
      <c r="G247" s="43" t="s">
        <v>3278</v>
      </c>
      <c r="H247" s="41">
        <v>101</v>
      </c>
      <c r="I247" s="43" t="s">
        <v>2689</v>
      </c>
      <c r="J247" s="50">
        <v>812300</v>
      </c>
      <c r="K247" s="50">
        <v>4228</v>
      </c>
      <c r="L247" s="50">
        <v>91300</v>
      </c>
      <c r="M247" s="51"/>
      <c r="N247" s="51"/>
      <c r="O247" s="51"/>
      <c r="P247" s="41"/>
      <c r="Q247" s="51"/>
    </row>
    <row r="248" spans="1:17" ht="12.75">
      <c r="A248" s="41">
        <v>2015</v>
      </c>
      <c r="B248" s="41" t="s">
        <v>2670</v>
      </c>
      <c r="C248" s="41">
        <v>20250600</v>
      </c>
      <c r="D248" s="41" t="s">
        <v>3279</v>
      </c>
      <c r="E248" s="43" t="s">
        <v>3280</v>
      </c>
      <c r="G248" s="43" t="s">
        <v>3281</v>
      </c>
      <c r="H248" s="41">
        <v>105</v>
      </c>
      <c r="I248" s="43" t="s">
        <v>2675</v>
      </c>
      <c r="J248" s="50">
        <v>729100</v>
      </c>
      <c r="K248" s="50">
        <v>3646</v>
      </c>
      <c r="L248" s="50">
        <v>0</v>
      </c>
      <c r="M248" s="51"/>
      <c r="N248" s="51"/>
      <c r="O248" s="51"/>
      <c r="P248" s="41"/>
      <c r="Q248" s="51"/>
    </row>
    <row r="249" spans="1:17" ht="12.75">
      <c r="A249" s="41">
        <v>2015</v>
      </c>
      <c r="B249" s="41" t="s">
        <v>2670</v>
      </c>
      <c r="C249" s="41">
        <v>20260100</v>
      </c>
      <c r="D249" s="41" t="s">
        <v>3282</v>
      </c>
      <c r="E249" s="43" t="s">
        <v>3123</v>
      </c>
      <c r="G249" s="43" t="s">
        <v>3124</v>
      </c>
      <c r="H249" s="41">
        <v>101</v>
      </c>
      <c r="I249" s="43" t="s">
        <v>2689</v>
      </c>
      <c r="J249" s="50">
        <v>1046500</v>
      </c>
      <c r="K249" s="50">
        <v>10295</v>
      </c>
      <c r="L249" s="50">
        <v>0</v>
      </c>
      <c r="M249" s="51"/>
      <c r="N249" s="51"/>
      <c r="O249" s="51"/>
      <c r="P249" s="41"/>
      <c r="Q249" s="51"/>
    </row>
    <row r="250" spans="1:17" ht="12.75">
      <c r="A250" s="41">
        <v>2015</v>
      </c>
      <c r="B250" s="41" t="s">
        <v>2670</v>
      </c>
      <c r="C250" s="41">
        <v>20260200</v>
      </c>
      <c r="D250" s="41" t="s">
        <v>3283</v>
      </c>
      <c r="E250" s="43" t="s">
        <v>3284</v>
      </c>
      <c r="G250" s="43" t="s">
        <v>3285</v>
      </c>
      <c r="H250" s="41">
        <v>101</v>
      </c>
      <c r="I250" s="43" t="s">
        <v>2689</v>
      </c>
      <c r="J250" s="50">
        <v>583900</v>
      </c>
      <c r="K250" s="50">
        <v>2920</v>
      </c>
      <c r="L250" s="50">
        <v>0</v>
      </c>
      <c r="M250" s="51"/>
      <c r="N250" s="51"/>
      <c r="O250" s="51"/>
      <c r="P250" s="41"/>
      <c r="Q250" s="51"/>
    </row>
    <row r="251" spans="1:17" ht="12.75">
      <c r="A251" s="41">
        <v>2015</v>
      </c>
      <c r="B251" s="41" t="s">
        <v>2670</v>
      </c>
      <c r="C251" s="41">
        <v>20260250</v>
      </c>
      <c r="D251" s="41" t="s">
        <v>3286</v>
      </c>
      <c r="E251" s="43" t="s">
        <v>3287</v>
      </c>
      <c r="G251" s="43" t="s">
        <v>3288</v>
      </c>
      <c r="H251" s="41">
        <v>101</v>
      </c>
      <c r="I251" s="43" t="s">
        <v>2689</v>
      </c>
      <c r="J251" s="50">
        <v>197300</v>
      </c>
      <c r="K251" s="50">
        <v>987</v>
      </c>
      <c r="L251" s="50">
        <v>0</v>
      </c>
      <c r="M251" s="51"/>
      <c r="N251" s="51"/>
      <c r="O251" s="51"/>
      <c r="P251" s="41"/>
      <c r="Q251" s="51"/>
    </row>
    <row r="252" spans="1:17" ht="12.75">
      <c r="A252" s="41">
        <v>2015</v>
      </c>
      <c r="B252" s="41" t="s">
        <v>2670</v>
      </c>
      <c r="C252" s="41">
        <v>20260300</v>
      </c>
      <c r="D252" s="41" t="s">
        <v>3289</v>
      </c>
      <c r="E252" s="43" t="s">
        <v>3290</v>
      </c>
      <c r="G252" s="43" t="s">
        <v>3291</v>
      </c>
      <c r="H252" s="41">
        <v>101</v>
      </c>
      <c r="I252" s="43" t="s">
        <v>2689</v>
      </c>
      <c r="J252" s="50">
        <v>941400</v>
      </c>
      <c r="K252" s="50">
        <v>9414</v>
      </c>
      <c r="L252" s="50">
        <v>0</v>
      </c>
      <c r="M252" s="51"/>
      <c r="N252" s="51"/>
      <c r="O252" s="51"/>
      <c r="P252" s="41"/>
      <c r="Q252" s="51"/>
    </row>
    <row r="253" spans="1:17" ht="12.75">
      <c r="A253" s="41">
        <v>2015</v>
      </c>
      <c r="B253" s="41" t="s">
        <v>2670</v>
      </c>
      <c r="C253" s="41">
        <v>20260400</v>
      </c>
      <c r="D253" s="41" t="s">
        <v>3292</v>
      </c>
      <c r="E253" s="43" t="s">
        <v>3293</v>
      </c>
      <c r="G253" s="43" t="s">
        <v>3294</v>
      </c>
      <c r="H253" s="41">
        <v>101</v>
      </c>
      <c r="I253" s="43" t="s">
        <v>2689</v>
      </c>
      <c r="J253" s="50">
        <v>445400</v>
      </c>
      <c r="K253" s="50">
        <v>2227</v>
      </c>
      <c r="L253" s="50">
        <v>0</v>
      </c>
      <c r="M253" s="51"/>
      <c r="N253" s="51"/>
      <c r="O253" s="51"/>
      <c r="P253" s="41"/>
      <c r="Q253" s="51"/>
    </row>
    <row r="254" spans="1:17" ht="12.75">
      <c r="A254" s="41">
        <v>2015</v>
      </c>
      <c r="B254" s="41" t="s">
        <v>2670</v>
      </c>
      <c r="C254" s="41">
        <v>20260500</v>
      </c>
      <c r="D254" s="41" t="s">
        <v>3295</v>
      </c>
      <c r="E254" s="43" t="s">
        <v>3290</v>
      </c>
      <c r="G254" s="43" t="s">
        <v>3291</v>
      </c>
      <c r="H254" s="41">
        <v>101</v>
      </c>
      <c r="I254" s="43" t="s">
        <v>2689</v>
      </c>
      <c r="J254" s="50">
        <v>258300</v>
      </c>
      <c r="K254" s="50">
        <v>2583</v>
      </c>
      <c r="L254" s="50">
        <v>0</v>
      </c>
      <c r="M254" s="51"/>
      <c r="N254" s="51"/>
      <c r="O254" s="51"/>
      <c r="P254" s="41"/>
      <c r="Q254" s="51"/>
    </row>
    <row r="255" spans="1:17" ht="12.75">
      <c r="A255" s="41">
        <v>2015</v>
      </c>
      <c r="B255" s="41" t="s">
        <v>2670</v>
      </c>
      <c r="C255" s="41">
        <v>20260600</v>
      </c>
      <c r="D255" s="41" t="s">
        <v>3296</v>
      </c>
      <c r="E255" s="43" t="s">
        <v>3290</v>
      </c>
      <c r="G255" s="43" t="s">
        <v>3291</v>
      </c>
      <c r="H255" s="41">
        <v>101</v>
      </c>
      <c r="I255" s="43" t="s">
        <v>2689</v>
      </c>
      <c r="J255" s="50">
        <v>527400</v>
      </c>
      <c r="K255" s="50">
        <v>5274</v>
      </c>
      <c r="L255" s="50">
        <v>0</v>
      </c>
      <c r="M255" s="51"/>
      <c r="N255" s="51"/>
      <c r="O255" s="51"/>
      <c r="P255" s="41"/>
      <c r="Q255" s="51"/>
    </row>
    <row r="256" spans="1:17" ht="12.75">
      <c r="A256" s="41">
        <v>2015</v>
      </c>
      <c r="B256" s="41" t="s">
        <v>2670</v>
      </c>
      <c r="C256" s="41">
        <v>20260650</v>
      </c>
      <c r="D256" s="41" t="s">
        <v>3297</v>
      </c>
      <c r="E256" s="43" t="s">
        <v>3298</v>
      </c>
      <c r="G256" s="43" t="s">
        <v>3299</v>
      </c>
      <c r="H256" s="41">
        <v>201</v>
      </c>
      <c r="I256" s="43" t="s">
        <v>2681</v>
      </c>
      <c r="J256" s="50">
        <v>67000</v>
      </c>
      <c r="K256" s="50">
        <v>402</v>
      </c>
      <c r="L256" s="50">
        <v>67000</v>
      </c>
      <c r="M256" s="51"/>
      <c r="N256" s="51"/>
      <c r="O256" s="51"/>
      <c r="P256" s="41"/>
      <c r="Q256" s="51"/>
    </row>
    <row r="257" spans="1:17" ht="12.75">
      <c r="A257" s="41">
        <v>2015</v>
      </c>
      <c r="B257" s="41" t="s">
        <v>2670</v>
      </c>
      <c r="C257" s="41">
        <v>20260700</v>
      </c>
      <c r="D257" s="41" t="s">
        <v>3300</v>
      </c>
      <c r="E257" s="43" t="s">
        <v>3290</v>
      </c>
      <c r="G257" s="43" t="s">
        <v>3291</v>
      </c>
      <c r="H257" s="41">
        <v>101</v>
      </c>
      <c r="I257" s="43" t="s">
        <v>2689</v>
      </c>
      <c r="J257" s="50">
        <v>444100</v>
      </c>
      <c r="K257" s="50">
        <v>4411</v>
      </c>
      <c r="L257" s="50">
        <v>0</v>
      </c>
      <c r="M257" s="51"/>
      <c r="N257" s="51"/>
      <c r="O257" s="51"/>
      <c r="P257" s="41"/>
      <c r="Q257" s="51"/>
    </row>
    <row r="258" spans="1:17" ht="12.75">
      <c r="A258" s="41">
        <v>2015</v>
      </c>
      <c r="B258" s="41" t="s">
        <v>2670</v>
      </c>
      <c r="C258" s="41">
        <v>20260750</v>
      </c>
      <c r="D258" s="41" t="s">
        <v>3301</v>
      </c>
      <c r="E258" s="43" t="s">
        <v>3302</v>
      </c>
      <c r="G258" s="43" t="s">
        <v>3303</v>
      </c>
      <c r="H258" s="41">
        <v>201</v>
      </c>
      <c r="I258" s="43" t="s">
        <v>2681</v>
      </c>
      <c r="J258" s="50">
        <v>87600</v>
      </c>
      <c r="K258" s="50">
        <v>582</v>
      </c>
      <c r="L258" s="50">
        <v>87600</v>
      </c>
      <c r="M258" s="51"/>
      <c r="N258" s="51"/>
      <c r="O258" s="51"/>
      <c r="P258" s="41"/>
      <c r="Q258" s="51"/>
    </row>
    <row r="259" spans="1:17" ht="12.75">
      <c r="A259" s="41">
        <v>2015</v>
      </c>
      <c r="B259" s="41" t="s">
        <v>2670</v>
      </c>
      <c r="C259" s="41">
        <v>20270100</v>
      </c>
      <c r="D259" s="41" t="s">
        <v>3304</v>
      </c>
      <c r="E259" s="43" t="s">
        <v>3305</v>
      </c>
      <c r="F259" s="43" t="s">
        <v>3306</v>
      </c>
      <c r="G259" s="43" t="s">
        <v>3307</v>
      </c>
      <c r="H259" s="41">
        <v>101</v>
      </c>
      <c r="I259" s="43" t="s">
        <v>2689</v>
      </c>
      <c r="J259" s="50">
        <v>1235600</v>
      </c>
      <c r="K259" s="50">
        <v>12356</v>
      </c>
      <c r="L259" s="50">
        <v>0</v>
      </c>
      <c r="M259" s="51"/>
      <c r="N259" s="51"/>
      <c r="O259" s="51"/>
      <c r="P259" s="41"/>
      <c r="Q259" s="51"/>
    </row>
    <row r="260" spans="1:17" ht="12.75">
      <c r="A260" s="41">
        <v>2015</v>
      </c>
      <c r="B260" s="41" t="s">
        <v>2670</v>
      </c>
      <c r="C260" s="41">
        <v>20270150</v>
      </c>
      <c r="D260" s="41" t="s">
        <v>3308</v>
      </c>
      <c r="E260" s="43" t="s">
        <v>3309</v>
      </c>
      <c r="G260" s="43" t="s">
        <v>3310</v>
      </c>
      <c r="H260" s="41">
        <v>101</v>
      </c>
      <c r="I260" s="43" t="s">
        <v>2689</v>
      </c>
      <c r="J260" s="50">
        <v>1600</v>
      </c>
      <c r="K260" s="50">
        <v>16</v>
      </c>
      <c r="L260" s="50">
        <v>0</v>
      </c>
      <c r="M260" s="51"/>
      <c r="N260" s="51"/>
      <c r="O260" s="51"/>
      <c r="P260" s="41"/>
      <c r="Q260" s="51"/>
    </row>
    <row r="261" spans="1:17" ht="12.75">
      <c r="A261" s="41">
        <v>2015</v>
      </c>
      <c r="B261" s="41" t="s">
        <v>2670</v>
      </c>
      <c r="C261" s="41">
        <v>20270200</v>
      </c>
      <c r="D261" s="41" t="s">
        <v>3311</v>
      </c>
      <c r="E261" s="43" t="s">
        <v>3312</v>
      </c>
      <c r="F261" s="43" t="s">
        <v>3313</v>
      </c>
      <c r="G261" s="43" t="s">
        <v>3314</v>
      </c>
      <c r="H261" s="41">
        <v>105</v>
      </c>
      <c r="I261" s="43" t="s">
        <v>2675</v>
      </c>
      <c r="J261" s="50">
        <v>293300</v>
      </c>
      <c r="K261" s="50">
        <v>2933</v>
      </c>
      <c r="L261" s="50">
        <v>0</v>
      </c>
      <c r="M261" s="51"/>
      <c r="N261" s="51"/>
      <c r="O261" s="51"/>
      <c r="P261" s="41"/>
      <c r="Q261" s="51"/>
    </row>
    <row r="262" spans="1:17" ht="12.75">
      <c r="A262" s="41">
        <v>2015</v>
      </c>
      <c r="B262" s="41" t="s">
        <v>2670</v>
      </c>
      <c r="C262" s="41">
        <v>20270250</v>
      </c>
      <c r="D262" s="41" t="s">
        <v>3315</v>
      </c>
      <c r="E262" s="43" t="s">
        <v>3316</v>
      </c>
      <c r="G262" s="43" t="s">
        <v>3317</v>
      </c>
      <c r="H262" s="41">
        <v>101</v>
      </c>
      <c r="I262" s="43" t="s">
        <v>2689</v>
      </c>
      <c r="J262" s="50">
        <v>302200</v>
      </c>
      <c r="K262" s="50">
        <v>2101</v>
      </c>
      <c r="L262" s="50">
        <v>0</v>
      </c>
      <c r="M262" s="51"/>
      <c r="N262" s="51"/>
      <c r="O262" s="51"/>
      <c r="P262" s="41"/>
      <c r="Q262" s="51"/>
    </row>
    <row r="263" spans="1:17" ht="12.75">
      <c r="A263" s="41">
        <v>2015</v>
      </c>
      <c r="B263" s="41" t="s">
        <v>2670</v>
      </c>
      <c r="C263" s="41">
        <v>20270300</v>
      </c>
      <c r="D263" s="41" t="s">
        <v>3318</v>
      </c>
      <c r="E263" s="43" t="s">
        <v>3319</v>
      </c>
      <c r="G263" s="43" t="s">
        <v>3320</v>
      </c>
      <c r="H263" s="41">
        <v>101</v>
      </c>
      <c r="I263" s="43" t="s">
        <v>2689</v>
      </c>
      <c r="J263" s="50">
        <v>969500</v>
      </c>
      <c r="K263" s="50">
        <v>6498</v>
      </c>
      <c r="L263" s="50">
        <v>0</v>
      </c>
      <c r="M263" s="51"/>
      <c r="N263" s="51"/>
      <c r="O263" s="51"/>
      <c r="P263" s="41"/>
      <c r="Q263" s="51"/>
    </row>
    <row r="264" spans="1:17" ht="12.75">
      <c r="A264" s="41">
        <v>2015</v>
      </c>
      <c r="B264" s="41" t="s">
        <v>2670</v>
      </c>
      <c r="C264" s="41">
        <v>20270350</v>
      </c>
      <c r="D264" s="41" t="s">
        <v>3321</v>
      </c>
      <c r="E264" s="43" t="s">
        <v>3287</v>
      </c>
      <c r="G264" s="43" t="s">
        <v>3288</v>
      </c>
      <c r="H264" s="41">
        <v>101</v>
      </c>
      <c r="I264" s="43" t="s">
        <v>2689</v>
      </c>
      <c r="J264" s="50">
        <v>27000</v>
      </c>
      <c r="K264" s="50">
        <v>135</v>
      </c>
      <c r="L264" s="50">
        <v>0</v>
      </c>
      <c r="M264" s="51"/>
      <c r="N264" s="51"/>
      <c r="O264" s="51"/>
      <c r="P264" s="41"/>
      <c r="Q264" s="51"/>
    </row>
    <row r="265" spans="1:17" ht="12.75">
      <c r="A265" s="41">
        <v>2015</v>
      </c>
      <c r="B265" s="41" t="s">
        <v>2670</v>
      </c>
      <c r="C265" s="41">
        <v>20270400</v>
      </c>
      <c r="D265" s="41" t="s">
        <v>3322</v>
      </c>
      <c r="E265" s="43" t="s">
        <v>3323</v>
      </c>
      <c r="G265" s="43" t="s">
        <v>3324</v>
      </c>
      <c r="H265" s="41">
        <v>201</v>
      </c>
      <c r="I265" s="43" t="s">
        <v>2681</v>
      </c>
      <c r="J265" s="50">
        <v>55000</v>
      </c>
      <c r="K265" s="50">
        <v>330</v>
      </c>
      <c r="L265" s="50">
        <v>55000</v>
      </c>
      <c r="M265" s="51"/>
      <c r="N265" s="51"/>
      <c r="O265" s="51"/>
      <c r="P265" s="41"/>
      <c r="Q265" s="51"/>
    </row>
    <row r="266" spans="1:17" ht="12.75">
      <c r="A266" s="41">
        <v>2015</v>
      </c>
      <c r="B266" s="41" t="s">
        <v>2670</v>
      </c>
      <c r="C266" s="41">
        <v>20270500</v>
      </c>
      <c r="D266" s="41" t="s">
        <v>3325</v>
      </c>
      <c r="E266" s="43" t="s">
        <v>3287</v>
      </c>
      <c r="G266" s="43" t="s">
        <v>3288</v>
      </c>
      <c r="H266" s="41">
        <v>101</v>
      </c>
      <c r="I266" s="43" t="s">
        <v>2689</v>
      </c>
      <c r="J266" s="50">
        <v>718300</v>
      </c>
      <c r="K266" s="50">
        <v>4086</v>
      </c>
      <c r="L266" s="50">
        <v>148600</v>
      </c>
      <c r="M266" s="51"/>
      <c r="N266" s="51"/>
      <c r="O266" s="51"/>
      <c r="P266" s="41"/>
      <c r="Q266" s="51"/>
    </row>
    <row r="267" spans="1:17" ht="12.75">
      <c r="A267" s="41">
        <v>2015</v>
      </c>
      <c r="B267" s="41" t="s">
        <v>2670</v>
      </c>
      <c r="C267" s="41">
        <v>20270600</v>
      </c>
      <c r="D267" s="41" t="s">
        <v>3326</v>
      </c>
      <c r="E267" s="43" t="s">
        <v>3327</v>
      </c>
      <c r="F267" s="43" t="s">
        <v>3328</v>
      </c>
      <c r="G267" s="43" t="s">
        <v>3314</v>
      </c>
      <c r="H267" s="41">
        <v>101</v>
      </c>
      <c r="I267" s="43" t="s">
        <v>2689</v>
      </c>
      <c r="J267" s="50">
        <v>667800</v>
      </c>
      <c r="K267" s="50">
        <v>6678</v>
      </c>
      <c r="L267" s="50">
        <v>0</v>
      </c>
      <c r="M267" s="51"/>
      <c r="N267" s="51"/>
      <c r="O267" s="51"/>
      <c r="P267" s="41"/>
      <c r="Q267" s="51"/>
    </row>
    <row r="268" spans="1:17" ht="12.75">
      <c r="A268" s="41">
        <v>2015</v>
      </c>
      <c r="B268" s="41" t="s">
        <v>2670</v>
      </c>
      <c r="C268" s="41">
        <v>20270625</v>
      </c>
      <c r="D268" s="41" t="s">
        <v>3329</v>
      </c>
      <c r="E268" s="43" t="s">
        <v>3330</v>
      </c>
      <c r="F268" s="43" t="s">
        <v>3328</v>
      </c>
      <c r="G268" s="43" t="s">
        <v>3314</v>
      </c>
      <c r="H268" s="41">
        <v>105</v>
      </c>
      <c r="I268" s="43" t="s">
        <v>2675</v>
      </c>
      <c r="J268" s="50">
        <v>398000</v>
      </c>
      <c r="K268" s="50">
        <v>3980</v>
      </c>
      <c r="L268" s="50">
        <v>0</v>
      </c>
      <c r="M268" s="51"/>
      <c r="N268" s="51"/>
      <c r="O268" s="51"/>
      <c r="P268" s="41"/>
      <c r="Q268" s="51"/>
    </row>
    <row r="269" spans="1:17" ht="12.75">
      <c r="A269" s="41">
        <v>2015</v>
      </c>
      <c r="B269" s="41" t="s">
        <v>2670</v>
      </c>
      <c r="C269" s="41">
        <v>20270650</v>
      </c>
      <c r="D269" s="41" t="s">
        <v>3331</v>
      </c>
      <c r="E269" s="43" t="s">
        <v>3332</v>
      </c>
      <c r="F269" s="43" t="s">
        <v>3333</v>
      </c>
      <c r="G269" s="43" t="s">
        <v>3334</v>
      </c>
      <c r="H269" s="41">
        <v>101</v>
      </c>
      <c r="I269" s="43" t="s">
        <v>2689</v>
      </c>
      <c r="J269" s="50">
        <v>142100</v>
      </c>
      <c r="K269" s="50">
        <v>1050</v>
      </c>
      <c r="L269" s="50">
        <v>79300</v>
      </c>
      <c r="M269" s="51"/>
      <c r="N269" s="51"/>
      <c r="O269" s="51"/>
      <c r="P269" s="41"/>
      <c r="Q269" s="51"/>
    </row>
    <row r="270" spans="1:17" ht="12.75">
      <c r="A270" s="41">
        <v>2015</v>
      </c>
      <c r="B270" s="41" t="s">
        <v>2670</v>
      </c>
      <c r="C270" s="41">
        <v>20270700</v>
      </c>
      <c r="D270" s="41" t="s">
        <v>3335</v>
      </c>
      <c r="E270" s="43" t="s">
        <v>2810</v>
      </c>
      <c r="G270" s="43" t="s">
        <v>2811</v>
      </c>
      <c r="H270" s="41">
        <v>101</v>
      </c>
      <c r="I270" s="43" t="s">
        <v>2689</v>
      </c>
      <c r="J270" s="50">
        <v>1625400</v>
      </c>
      <c r="K270" s="50">
        <v>16084</v>
      </c>
      <c r="L270" s="50">
        <v>0</v>
      </c>
      <c r="M270" s="51"/>
      <c r="N270" s="51"/>
      <c r="O270" s="51"/>
      <c r="P270" s="41"/>
      <c r="Q270" s="51"/>
    </row>
    <row r="271" spans="1:17" ht="12.75">
      <c r="A271" s="41">
        <v>2015</v>
      </c>
      <c r="B271" s="41" t="s">
        <v>2670</v>
      </c>
      <c r="C271" s="41">
        <v>20280100</v>
      </c>
      <c r="D271" s="41" t="s">
        <v>3336</v>
      </c>
      <c r="E271" s="43" t="s">
        <v>3337</v>
      </c>
      <c r="G271" s="43" t="s">
        <v>3338</v>
      </c>
      <c r="H271" s="41">
        <v>101</v>
      </c>
      <c r="I271" s="43" t="s">
        <v>2689</v>
      </c>
      <c r="J271" s="50">
        <v>1471800</v>
      </c>
      <c r="K271" s="50">
        <v>14718</v>
      </c>
      <c r="L271" s="50">
        <v>0</v>
      </c>
      <c r="M271" s="51"/>
      <c r="N271" s="51"/>
      <c r="O271" s="51"/>
      <c r="P271" s="41"/>
      <c r="Q271" s="51"/>
    </row>
    <row r="272" spans="1:17" ht="12.75">
      <c r="A272" s="41">
        <v>2015</v>
      </c>
      <c r="B272" s="41" t="s">
        <v>2670</v>
      </c>
      <c r="C272" s="41">
        <v>20280200</v>
      </c>
      <c r="D272" s="41" t="s">
        <v>3339</v>
      </c>
      <c r="E272" s="43" t="s">
        <v>2820</v>
      </c>
      <c r="F272" s="43" t="s">
        <v>2772</v>
      </c>
      <c r="G272" s="43" t="s">
        <v>2821</v>
      </c>
      <c r="H272" s="41">
        <v>105</v>
      </c>
      <c r="I272" s="43" t="s">
        <v>2675</v>
      </c>
      <c r="J272" s="50">
        <v>1246900</v>
      </c>
      <c r="K272" s="50">
        <v>6383</v>
      </c>
      <c r="L272" s="50">
        <v>88200</v>
      </c>
      <c r="M272" s="51"/>
      <c r="N272" s="51"/>
      <c r="O272" s="51"/>
      <c r="P272" s="41"/>
      <c r="Q272" s="51"/>
    </row>
    <row r="273" spans="1:17" ht="12.75">
      <c r="A273" s="41">
        <v>2015</v>
      </c>
      <c r="B273" s="41" t="s">
        <v>2670</v>
      </c>
      <c r="C273" s="41">
        <v>20280300</v>
      </c>
      <c r="D273" s="41" t="s">
        <v>3340</v>
      </c>
      <c r="E273" s="43" t="s">
        <v>3085</v>
      </c>
      <c r="G273" s="43" t="s">
        <v>3086</v>
      </c>
      <c r="H273" s="41">
        <v>105</v>
      </c>
      <c r="I273" s="43" t="s">
        <v>2675</v>
      </c>
      <c r="J273" s="50">
        <v>319600</v>
      </c>
      <c r="K273" s="50">
        <v>1699</v>
      </c>
      <c r="L273" s="50">
        <v>0</v>
      </c>
      <c r="M273" s="51"/>
      <c r="N273" s="51"/>
      <c r="O273" s="51"/>
      <c r="P273" s="41"/>
      <c r="Q273" s="51"/>
    </row>
    <row r="274" spans="1:17" ht="12.75">
      <c r="A274" s="41">
        <v>2015</v>
      </c>
      <c r="B274" s="41" t="s">
        <v>2670</v>
      </c>
      <c r="C274" s="41">
        <v>20280350</v>
      </c>
      <c r="D274" s="41" t="s">
        <v>3341</v>
      </c>
      <c r="E274" s="43" t="s">
        <v>3342</v>
      </c>
      <c r="G274" s="43" t="s">
        <v>3343</v>
      </c>
      <c r="H274" s="41">
        <v>201</v>
      </c>
      <c r="I274" s="43" t="s">
        <v>2681</v>
      </c>
      <c r="J274" s="50">
        <v>115300</v>
      </c>
      <c r="K274" s="50">
        <v>0</v>
      </c>
      <c r="L274" s="50">
        <v>0</v>
      </c>
      <c r="M274" s="51"/>
      <c r="N274" s="51"/>
      <c r="O274" s="51"/>
      <c r="P274" s="41"/>
      <c r="Q274" s="51"/>
    </row>
    <row r="275" spans="1:17" ht="12.75">
      <c r="A275" s="41">
        <v>2015</v>
      </c>
      <c r="B275" s="41" t="s">
        <v>2670</v>
      </c>
      <c r="C275" s="41">
        <v>20280400</v>
      </c>
      <c r="D275" s="41" t="s">
        <v>3344</v>
      </c>
      <c r="E275" s="43" t="s">
        <v>3345</v>
      </c>
      <c r="G275" s="43" t="s">
        <v>3346</v>
      </c>
      <c r="H275" s="41">
        <v>101</v>
      </c>
      <c r="I275" s="43" t="s">
        <v>2689</v>
      </c>
      <c r="J275" s="50">
        <v>864800</v>
      </c>
      <c r="K275" s="50">
        <v>8648</v>
      </c>
      <c r="L275" s="50">
        <v>0</v>
      </c>
      <c r="M275" s="51"/>
      <c r="N275" s="51"/>
      <c r="O275" s="51"/>
      <c r="P275" s="41"/>
      <c r="Q275" s="51"/>
    </row>
    <row r="276" spans="1:17" ht="12.75">
      <c r="A276" s="41">
        <v>2015</v>
      </c>
      <c r="B276" s="41" t="s">
        <v>2670</v>
      </c>
      <c r="C276" s="41">
        <v>20280450</v>
      </c>
      <c r="D276" s="41" t="s">
        <v>3347</v>
      </c>
      <c r="E276" s="43" t="s">
        <v>3348</v>
      </c>
      <c r="G276" s="43" t="s">
        <v>3349</v>
      </c>
      <c r="H276" s="41">
        <v>101</v>
      </c>
      <c r="I276" s="43" t="s">
        <v>2689</v>
      </c>
      <c r="J276" s="50">
        <v>14100</v>
      </c>
      <c r="K276" s="50">
        <v>141</v>
      </c>
      <c r="L276" s="50">
        <v>0</v>
      </c>
      <c r="M276" s="51"/>
      <c r="N276" s="51"/>
      <c r="O276" s="51"/>
      <c r="P276" s="41"/>
      <c r="Q276" s="51"/>
    </row>
    <row r="277" spans="1:17" ht="12.75">
      <c r="A277" s="41">
        <v>2015</v>
      </c>
      <c r="B277" s="41" t="s">
        <v>2670</v>
      </c>
      <c r="C277" s="41">
        <v>20280500</v>
      </c>
      <c r="D277" s="41" t="s">
        <v>3350</v>
      </c>
      <c r="E277" s="43" t="s">
        <v>3351</v>
      </c>
      <c r="G277" s="43" t="s">
        <v>3352</v>
      </c>
      <c r="H277" s="41">
        <v>201</v>
      </c>
      <c r="I277" s="43" t="s">
        <v>2681</v>
      </c>
      <c r="J277" s="50">
        <v>36700</v>
      </c>
      <c r="K277" s="50">
        <v>367</v>
      </c>
      <c r="L277" s="50">
        <v>36700</v>
      </c>
      <c r="M277" s="51"/>
      <c r="N277" s="51"/>
      <c r="O277" s="51"/>
      <c r="P277" s="41"/>
      <c r="Q277" s="51"/>
    </row>
    <row r="278" spans="1:17" ht="12.75">
      <c r="A278" s="41">
        <v>2015</v>
      </c>
      <c r="B278" s="41" t="s">
        <v>2670</v>
      </c>
      <c r="C278" s="41">
        <v>20290100</v>
      </c>
      <c r="D278" s="41" t="s">
        <v>3353</v>
      </c>
      <c r="E278" s="43" t="s">
        <v>2871</v>
      </c>
      <c r="F278" s="43" t="s">
        <v>2800</v>
      </c>
      <c r="G278" s="43" t="s">
        <v>2872</v>
      </c>
      <c r="H278" s="41">
        <v>101</v>
      </c>
      <c r="I278" s="43" t="s">
        <v>2689</v>
      </c>
      <c r="J278" s="50">
        <v>270000</v>
      </c>
      <c r="K278" s="50">
        <v>2144</v>
      </c>
      <c r="L278" s="50">
        <v>0</v>
      </c>
      <c r="M278" s="51"/>
      <c r="N278" s="51"/>
      <c r="O278" s="51"/>
      <c r="P278" s="41"/>
      <c r="Q278" s="51"/>
    </row>
    <row r="279" spans="1:17" ht="12.75">
      <c r="A279" s="41">
        <v>2015</v>
      </c>
      <c r="B279" s="41" t="s">
        <v>2670</v>
      </c>
      <c r="C279" s="41">
        <v>20290200</v>
      </c>
      <c r="D279" s="41" t="s">
        <v>3354</v>
      </c>
      <c r="E279" s="43" t="s">
        <v>3355</v>
      </c>
      <c r="G279" s="43" t="s">
        <v>3356</v>
      </c>
      <c r="H279" s="41">
        <v>958</v>
      </c>
      <c r="I279" s="43" t="s">
        <v>3357</v>
      </c>
      <c r="J279" s="50">
        <v>44000</v>
      </c>
      <c r="K279" s="50">
        <v>0</v>
      </c>
      <c r="L279" s="50">
        <v>0</v>
      </c>
      <c r="M279" s="51"/>
      <c r="N279" s="51"/>
      <c r="O279" s="51"/>
      <c r="P279" s="41"/>
      <c r="Q279" s="51"/>
    </row>
    <row r="280" spans="1:17" ht="12.75">
      <c r="A280" s="41">
        <v>2015</v>
      </c>
      <c r="B280" s="41" t="s">
        <v>2670</v>
      </c>
      <c r="C280" s="41">
        <v>20290300</v>
      </c>
      <c r="D280" s="41" t="s">
        <v>3358</v>
      </c>
      <c r="E280" s="43" t="s">
        <v>3359</v>
      </c>
      <c r="G280" s="43" t="s">
        <v>3360</v>
      </c>
      <c r="H280" s="41">
        <v>201</v>
      </c>
      <c r="I280" s="43" t="s">
        <v>2681</v>
      </c>
      <c r="J280" s="50">
        <v>9000</v>
      </c>
      <c r="K280" s="50">
        <v>24</v>
      </c>
      <c r="L280" s="50">
        <v>12795</v>
      </c>
      <c r="M280" s="51"/>
      <c r="N280" s="51"/>
      <c r="O280" s="51"/>
      <c r="P280" s="41"/>
      <c r="Q280" s="51"/>
    </row>
    <row r="281" spans="1:17" ht="12.75">
      <c r="A281" s="41">
        <v>2015</v>
      </c>
      <c r="B281" s="41" t="s">
        <v>2670</v>
      </c>
      <c r="C281" s="41">
        <v>20290400</v>
      </c>
      <c r="D281" s="41" t="s">
        <v>3361</v>
      </c>
      <c r="E281" s="43" t="s">
        <v>3362</v>
      </c>
      <c r="F281" s="43" t="s">
        <v>3363</v>
      </c>
      <c r="G281" s="43" t="s">
        <v>3364</v>
      </c>
      <c r="H281" s="41">
        <v>106</v>
      </c>
      <c r="I281" s="43" t="s">
        <v>2805</v>
      </c>
      <c r="J281" s="50">
        <v>169200</v>
      </c>
      <c r="K281" s="50">
        <v>901</v>
      </c>
      <c r="L281" s="50">
        <v>54700</v>
      </c>
      <c r="M281" s="51"/>
      <c r="N281" s="51"/>
      <c r="O281" s="51"/>
      <c r="P281" s="41"/>
      <c r="Q281" s="51"/>
    </row>
    <row r="282" spans="1:17" ht="12.75">
      <c r="A282" s="41">
        <v>2015</v>
      </c>
      <c r="B282" s="41" t="s">
        <v>2670</v>
      </c>
      <c r="C282" s="41">
        <v>20290500</v>
      </c>
      <c r="D282" s="41" t="s">
        <v>3365</v>
      </c>
      <c r="E282" s="43" t="s">
        <v>3366</v>
      </c>
      <c r="F282" s="43" t="s">
        <v>3367</v>
      </c>
      <c r="G282" s="43" t="s">
        <v>3366</v>
      </c>
      <c r="H282" s="41">
        <v>105</v>
      </c>
      <c r="I282" s="43" t="s">
        <v>2675</v>
      </c>
      <c r="J282" s="50">
        <v>635200</v>
      </c>
      <c r="K282" s="50">
        <v>5423</v>
      </c>
      <c r="L282" s="50">
        <v>0</v>
      </c>
      <c r="M282" s="51"/>
      <c r="N282" s="51"/>
      <c r="O282" s="51"/>
      <c r="P282" s="41"/>
      <c r="Q282" s="51"/>
    </row>
    <row r="283" spans="1:17" ht="12.75">
      <c r="A283" s="41">
        <v>2015</v>
      </c>
      <c r="B283" s="41" t="s">
        <v>2670</v>
      </c>
      <c r="C283" s="41">
        <v>20290600</v>
      </c>
      <c r="D283" s="41" t="s">
        <v>3368</v>
      </c>
      <c r="E283" s="43" t="s">
        <v>3369</v>
      </c>
      <c r="G283" s="43" t="s">
        <v>3370</v>
      </c>
      <c r="H283" s="41">
        <v>101</v>
      </c>
      <c r="I283" s="43" t="s">
        <v>2689</v>
      </c>
      <c r="J283" s="50">
        <v>167100</v>
      </c>
      <c r="K283" s="50">
        <v>836</v>
      </c>
      <c r="L283" s="50">
        <v>0</v>
      </c>
      <c r="M283" s="51"/>
      <c r="N283" s="51"/>
      <c r="O283" s="51"/>
      <c r="P283" s="41"/>
      <c r="Q283" s="51"/>
    </row>
    <row r="284" spans="1:17" ht="12.75">
      <c r="A284" s="41">
        <v>2015</v>
      </c>
      <c r="B284" s="41" t="s">
        <v>2670</v>
      </c>
      <c r="C284" s="41">
        <v>20290700</v>
      </c>
      <c r="D284" s="41" t="s">
        <v>3371</v>
      </c>
      <c r="E284" s="43" t="s">
        <v>3372</v>
      </c>
      <c r="F284" s="43" t="s">
        <v>3373</v>
      </c>
      <c r="G284" s="43" t="s">
        <v>3372</v>
      </c>
      <c r="H284" s="41">
        <v>233</v>
      </c>
      <c r="I284" s="43" t="s">
        <v>3374</v>
      </c>
      <c r="J284" s="50">
        <v>400</v>
      </c>
      <c r="K284" s="50">
        <v>6</v>
      </c>
      <c r="L284" s="50">
        <v>400</v>
      </c>
      <c r="M284" s="51"/>
      <c r="N284" s="51"/>
      <c r="O284" s="51"/>
      <c r="P284" s="41"/>
      <c r="Q284" s="51"/>
    </row>
    <row r="285" spans="1:17" ht="12.75">
      <c r="A285" s="41">
        <v>2015</v>
      </c>
      <c r="B285" s="41" t="s">
        <v>2670</v>
      </c>
      <c r="C285" s="41">
        <v>20290800</v>
      </c>
      <c r="D285" s="41" t="s">
        <v>3375</v>
      </c>
      <c r="E285" s="43" t="s">
        <v>3376</v>
      </c>
      <c r="G285" s="43" t="s">
        <v>3377</v>
      </c>
      <c r="H285" s="41">
        <v>101</v>
      </c>
      <c r="I285" s="43" t="s">
        <v>2689</v>
      </c>
      <c r="J285" s="50">
        <v>460200</v>
      </c>
      <c r="K285" s="50">
        <v>4602</v>
      </c>
      <c r="L285" s="50">
        <v>0</v>
      </c>
      <c r="M285" s="51"/>
      <c r="N285" s="51"/>
      <c r="O285" s="51"/>
      <c r="P285" s="41"/>
      <c r="Q285" s="51"/>
    </row>
    <row r="286" spans="1:17" ht="12.75">
      <c r="A286" s="41">
        <v>2015</v>
      </c>
      <c r="B286" s="41" t="s">
        <v>2670</v>
      </c>
      <c r="C286" s="41">
        <v>20290900</v>
      </c>
      <c r="D286" s="41" t="s">
        <v>3378</v>
      </c>
      <c r="E286" s="43" t="s">
        <v>3379</v>
      </c>
      <c r="G286" s="43" t="s">
        <v>3380</v>
      </c>
      <c r="H286" s="41">
        <v>101</v>
      </c>
      <c r="I286" s="43" t="s">
        <v>2689</v>
      </c>
      <c r="J286" s="50">
        <v>317800</v>
      </c>
      <c r="K286" s="50">
        <v>2184</v>
      </c>
      <c r="L286" s="50">
        <v>163900</v>
      </c>
      <c r="M286" s="51"/>
      <c r="N286" s="51"/>
      <c r="O286" s="51"/>
      <c r="P286" s="41"/>
      <c r="Q286" s="51"/>
    </row>
    <row r="287" spans="1:17" ht="12.75">
      <c r="A287" s="41">
        <v>2015</v>
      </c>
      <c r="B287" s="41" t="s">
        <v>2670</v>
      </c>
      <c r="C287" s="41">
        <v>20291000</v>
      </c>
      <c r="D287" s="41" t="s">
        <v>3381</v>
      </c>
      <c r="E287" s="43" t="s">
        <v>3138</v>
      </c>
      <c r="G287" s="43" t="s">
        <v>3138</v>
      </c>
      <c r="H287" s="41">
        <v>101</v>
      </c>
      <c r="I287" s="43" t="s">
        <v>2689</v>
      </c>
      <c r="J287" s="50">
        <v>157900</v>
      </c>
      <c r="K287" s="50">
        <v>1579</v>
      </c>
      <c r="L287" s="50">
        <v>0</v>
      </c>
      <c r="M287" s="51"/>
      <c r="N287" s="51"/>
      <c r="O287" s="51"/>
      <c r="P287" s="41"/>
      <c r="Q287" s="51"/>
    </row>
    <row r="288" spans="1:17" ht="12.75">
      <c r="A288" s="41">
        <v>2015</v>
      </c>
      <c r="B288" s="41" t="s">
        <v>2670</v>
      </c>
      <c r="C288" s="41">
        <v>20291050</v>
      </c>
      <c r="D288" s="41" t="s">
        <v>3382</v>
      </c>
      <c r="E288" s="43" t="s">
        <v>3383</v>
      </c>
      <c r="G288" s="43" t="s">
        <v>3384</v>
      </c>
      <c r="H288" s="41">
        <v>201</v>
      </c>
      <c r="I288" s="43" t="s">
        <v>2681</v>
      </c>
      <c r="J288" s="50">
        <v>69900</v>
      </c>
      <c r="K288" s="50">
        <v>419</v>
      </c>
      <c r="L288" s="50">
        <v>69900</v>
      </c>
      <c r="M288" s="51"/>
      <c r="N288" s="51"/>
      <c r="O288" s="51"/>
      <c r="P288" s="41"/>
      <c r="Q288" s="51"/>
    </row>
    <row r="289" spans="1:17" ht="12.75">
      <c r="A289" s="41">
        <v>2015</v>
      </c>
      <c r="B289" s="41" t="s">
        <v>2670</v>
      </c>
      <c r="C289" s="41">
        <v>20291100</v>
      </c>
      <c r="D289" s="41" t="s">
        <v>3385</v>
      </c>
      <c r="E289" s="43" t="s">
        <v>3355</v>
      </c>
      <c r="G289" s="43" t="s">
        <v>3356</v>
      </c>
      <c r="H289" s="41">
        <v>958</v>
      </c>
      <c r="I289" s="43" t="s">
        <v>3357</v>
      </c>
      <c r="J289" s="50">
        <v>400</v>
      </c>
      <c r="K289" s="50">
        <v>0</v>
      </c>
      <c r="L289" s="50">
        <v>0</v>
      </c>
      <c r="M289" s="51"/>
      <c r="N289" s="51"/>
      <c r="O289" s="51"/>
      <c r="P289" s="41"/>
      <c r="Q289" s="51"/>
    </row>
    <row r="290" spans="1:17" ht="12.75">
      <c r="A290" s="41">
        <v>2015</v>
      </c>
      <c r="B290" s="41" t="s">
        <v>2670</v>
      </c>
      <c r="C290" s="41">
        <v>20291200</v>
      </c>
      <c r="D290" s="41" t="s">
        <v>3386</v>
      </c>
      <c r="E290" s="43" t="s">
        <v>2968</v>
      </c>
      <c r="F290" s="43" t="s">
        <v>2969</v>
      </c>
      <c r="G290" s="43" t="s">
        <v>2970</v>
      </c>
      <c r="H290" s="41">
        <v>105</v>
      </c>
      <c r="I290" s="43" t="s">
        <v>2675</v>
      </c>
      <c r="J290" s="50">
        <v>220600</v>
      </c>
      <c r="K290" s="50">
        <v>2206</v>
      </c>
      <c r="L290" s="50">
        <v>0</v>
      </c>
      <c r="M290" s="51"/>
      <c r="N290" s="51"/>
      <c r="O290" s="51"/>
      <c r="P290" s="41"/>
      <c r="Q290" s="51"/>
    </row>
    <row r="291" spans="1:17" ht="12.75">
      <c r="A291" s="41">
        <v>2015</v>
      </c>
      <c r="B291" s="41" t="s">
        <v>2670</v>
      </c>
      <c r="C291" s="41">
        <v>20291300</v>
      </c>
      <c r="D291" s="41" t="s">
        <v>3387</v>
      </c>
      <c r="E291" s="43" t="s">
        <v>3388</v>
      </c>
      <c r="G291" s="43" t="s">
        <v>3388</v>
      </c>
      <c r="H291" s="41">
        <v>234</v>
      </c>
      <c r="I291" s="43" t="s">
        <v>3389</v>
      </c>
      <c r="J291" s="50">
        <v>80900</v>
      </c>
      <c r="K291" s="50">
        <v>1214</v>
      </c>
      <c r="L291" s="50">
        <v>80900</v>
      </c>
      <c r="M291" s="51"/>
      <c r="N291" s="51"/>
      <c r="O291" s="51"/>
      <c r="P291" s="41"/>
      <c r="Q291" s="51"/>
    </row>
    <row r="292" spans="1:17" ht="12.75">
      <c r="A292" s="41">
        <v>2015</v>
      </c>
      <c r="B292" s="41" t="s">
        <v>2670</v>
      </c>
      <c r="C292" s="41">
        <v>20291400</v>
      </c>
      <c r="D292" s="41" t="s">
        <v>3390</v>
      </c>
      <c r="E292" s="43" t="s">
        <v>3138</v>
      </c>
      <c r="G292" s="43" t="s">
        <v>3138</v>
      </c>
      <c r="H292" s="41">
        <v>101</v>
      </c>
      <c r="I292" s="43" t="s">
        <v>2689</v>
      </c>
      <c r="J292" s="50">
        <v>98900</v>
      </c>
      <c r="K292" s="50">
        <v>989</v>
      </c>
      <c r="L292" s="50">
        <v>0</v>
      </c>
      <c r="M292" s="51"/>
      <c r="N292" s="51"/>
      <c r="O292" s="51"/>
      <c r="P292" s="41"/>
      <c r="Q292" s="51"/>
    </row>
    <row r="293" spans="1:17" ht="12.75">
      <c r="A293" s="41">
        <v>2015</v>
      </c>
      <c r="B293" s="41" t="s">
        <v>2670</v>
      </c>
      <c r="C293" s="41">
        <v>20291500</v>
      </c>
      <c r="D293" s="41" t="s">
        <v>3391</v>
      </c>
      <c r="E293" s="43" t="s">
        <v>3392</v>
      </c>
      <c r="G293" s="43" t="s">
        <v>3392</v>
      </c>
      <c r="H293" s="41">
        <v>901</v>
      </c>
      <c r="I293" s="43" t="s">
        <v>3393</v>
      </c>
      <c r="J293" s="50">
        <v>4000</v>
      </c>
      <c r="K293" s="50">
        <v>0</v>
      </c>
      <c r="L293" s="50">
        <v>0</v>
      </c>
      <c r="M293" s="51"/>
      <c r="N293" s="51"/>
      <c r="O293" s="51"/>
      <c r="P293" s="41"/>
      <c r="Q293" s="51"/>
    </row>
    <row r="294" spans="1:17" ht="12.75">
      <c r="A294" s="41">
        <v>2015</v>
      </c>
      <c r="B294" s="41" t="s">
        <v>2670</v>
      </c>
      <c r="C294" s="41">
        <v>20300100</v>
      </c>
      <c r="D294" s="41" t="s">
        <v>3394</v>
      </c>
      <c r="E294" s="43" t="s">
        <v>3395</v>
      </c>
      <c r="G294" s="43" t="s">
        <v>3396</v>
      </c>
      <c r="H294" s="41">
        <v>101</v>
      </c>
      <c r="I294" s="43" t="s">
        <v>2689</v>
      </c>
      <c r="J294" s="50">
        <v>982300</v>
      </c>
      <c r="K294" s="50">
        <v>4912</v>
      </c>
      <c r="L294" s="50">
        <v>0</v>
      </c>
      <c r="M294" s="51"/>
      <c r="N294" s="51"/>
      <c r="O294" s="51"/>
      <c r="P294" s="41"/>
      <c r="Q294" s="51"/>
    </row>
    <row r="295" spans="1:17" ht="12.75">
      <c r="A295" s="41">
        <v>2015</v>
      </c>
      <c r="B295" s="41" t="s">
        <v>2670</v>
      </c>
      <c r="C295" s="41">
        <v>20300150</v>
      </c>
      <c r="D295" s="41" t="s">
        <v>3397</v>
      </c>
      <c r="E295" s="43" t="s">
        <v>3395</v>
      </c>
      <c r="G295" s="43" t="s">
        <v>3396</v>
      </c>
      <c r="H295" s="41">
        <v>101</v>
      </c>
      <c r="I295" s="43" t="s">
        <v>2689</v>
      </c>
      <c r="J295" s="50">
        <v>401300</v>
      </c>
      <c r="K295" s="50">
        <v>2979</v>
      </c>
      <c r="L295" s="50">
        <v>227800</v>
      </c>
      <c r="M295" s="51"/>
      <c r="N295" s="51"/>
      <c r="O295" s="51"/>
      <c r="P295" s="41"/>
      <c r="Q295" s="51"/>
    </row>
    <row r="296" spans="1:17" ht="12.75">
      <c r="A296" s="41">
        <v>2015</v>
      </c>
      <c r="B296" s="41" t="s">
        <v>2670</v>
      </c>
      <c r="C296" s="41">
        <v>20300200</v>
      </c>
      <c r="D296" s="41" t="s">
        <v>3398</v>
      </c>
      <c r="E296" s="43" t="s">
        <v>3399</v>
      </c>
      <c r="G296" s="43" t="s">
        <v>3400</v>
      </c>
      <c r="H296" s="41">
        <v>101</v>
      </c>
      <c r="I296" s="43" t="s">
        <v>2689</v>
      </c>
      <c r="J296" s="50">
        <v>324400</v>
      </c>
      <c r="K296" s="50">
        <v>3244</v>
      </c>
      <c r="L296" s="50">
        <v>0</v>
      </c>
      <c r="M296" s="51"/>
      <c r="N296" s="51"/>
      <c r="O296" s="51"/>
      <c r="P296" s="41"/>
      <c r="Q296" s="51"/>
    </row>
    <row r="297" spans="1:17" ht="12.75">
      <c r="A297" s="41">
        <v>2015</v>
      </c>
      <c r="B297" s="41" t="s">
        <v>2670</v>
      </c>
      <c r="C297" s="41">
        <v>20300300</v>
      </c>
      <c r="D297" s="41" t="s">
        <v>3401</v>
      </c>
      <c r="E297" s="43" t="s">
        <v>3402</v>
      </c>
      <c r="G297" s="43" t="s">
        <v>3402</v>
      </c>
      <c r="H297" s="41">
        <v>101</v>
      </c>
      <c r="I297" s="43" t="s">
        <v>2689</v>
      </c>
      <c r="J297" s="50">
        <v>997100</v>
      </c>
      <c r="K297" s="50">
        <v>4986</v>
      </c>
      <c r="L297" s="50">
        <v>0</v>
      </c>
      <c r="M297" s="51"/>
      <c r="N297" s="51"/>
      <c r="O297" s="51"/>
      <c r="P297" s="41"/>
      <c r="Q297" s="51"/>
    </row>
    <row r="298" spans="1:17" ht="12.75">
      <c r="A298" s="41">
        <v>2015</v>
      </c>
      <c r="B298" s="41" t="s">
        <v>2670</v>
      </c>
      <c r="C298" s="41">
        <v>20300350</v>
      </c>
      <c r="D298" s="41" t="s">
        <v>3403</v>
      </c>
      <c r="E298" s="43" t="s">
        <v>3404</v>
      </c>
      <c r="G298" s="43" t="s">
        <v>3405</v>
      </c>
      <c r="H298" s="41">
        <v>201</v>
      </c>
      <c r="I298" s="43" t="s">
        <v>2681</v>
      </c>
      <c r="J298" s="50">
        <v>111700</v>
      </c>
      <c r="K298" s="50">
        <v>845</v>
      </c>
      <c r="L298" s="50">
        <v>111700</v>
      </c>
      <c r="M298" s="51"/>
      <c r="N298" s="51"/>
      <c r="O298" s="51"/>
      <c r="P298" s="41"/>
      <c r="Q298" s="51"/>
    </row>
    <row r="299" spans="1:17" ht="12.75">
      <c r="A299" s="41">
        <v>2015</v>
      </c>
      <c r="B299" s="41" t="s">
        <v>2670</v>
      </c>
      <c r="C299" s="41">
        <v>20300400</v>
      </c>
      <c r="D299" s="41" t="s">
        <v>3406</v>
      </c>
      <c r="E299" s="43" t="s">
        <v>3140</v>
      </c>
      <c r="G299" s="43" t="s">
        <v>3141</v>
      </c>
      <c r="H299" s="41">
        <v>101</v>
      </c>
      <c r="I299" s="43" t="s">
        <v>2689</v>
      </c>
      <c r="J299" s="50">
        <v>607100</v>
      </c>
      <c r="K299" s="50">
        <v>6071</v>
      </c>
      <c r="L299" s="50">
        <v>0</v>
      </c>
      <c r="M299" s="51"/>
      <c r="N299" s="51"/>
      <c r="O299" s="51"/>
      <c r="P299" s="41"/>
      <c r="Q299" s="51"/>
    </row>
    <row r="300" spans="1:17" ht="12.75">
      <c r="A300" s="41">
        <v>2015</v>
      </c>
      <c r="B300" s="41" t="s">
        <v>2670</v>
      </c>
      <c r="C300" s="41">
        <v>20300500</v>
      </c>
      <c r="D300" s="41" t="s">
        <v>3407</v>
      </c>
      <c r="E300" s="43" t="s">
        <v>3355</v>
      </c>
      <c r="G300" s="43" t="s">
        <v>3356</v>
      </c>
      <c r="H300" s="41">
        <v>958</v>
      </c>
      <c r="I300" s="43" t="s">
        <v>3357</v>
      </c>
      <c r="J300" s="50">
        <v>300</v>
      </c>
      <c r="K300" s="50">
        <v>0</v>
      </c>
      <c r="L300" s="50">
        <v>0</v>
      </c>
      <c r="M300" s="51"/>
      <c r="N300" s="51"/>
      <c r="O300" s="51"/>
      <c r="P300" s="41"/>
      <c r="Q300" s="51"/>
    </row>
    <row r="301" spans="1:17" ht="12.75">
      <c r="A301" s="41">
        <v>2015</v>
      </c>
      <c r="B301" s="41" t="s">
        <v>2670</v>
      </c>
      <c r="C301" s="41">
        <v>20300600</v>
      </c>
      <c r="D301" s="41" t="s">
        <v>3408</v>
      </c>
      <c r="E301" s="43" t="s">
        <v>2950</v>
      </c>
      <c r="G301" s="43" t="s">
        <v>2951</v>
      </c>
      <c r="H301" s="41">
        <v>105</v>
      </c>
      <c r="I301" s="43" t="s">
        <v>2675</v>
      </c>
      <c r="J301" s="50">
        <v>1421700</v>
      </c>
      <c r="K301" s="50">
        <v>10680</v>
      </c>
      <c r="L301" s="50">
        <v>48700</v>
      </c>
      <c r="M301" s="51"/>
      <c r="N301" s="51"/>
      <c r="O301" s="51"/>
      <c r="P301" s="41"/>
      <c r="Q301" s="51"/>
    </row>
    <row r="302" spans="1:17" ht="12.75">
      <c r="A302" s="41">
        <v>2015</v>
      </c>
      <c r="B302" s="41" t="s">
        <v>2670</v>
      </c>
      <c r="C302" s="41">
        <v>20300700</v>
      </c>
      <c r="D302" s="41" t="s">
        <v>3409</v>
      </c>
      <c r="E302" s="43" t="s">
        <v>2968</v>
      </c>
      <c r="F302" s="43" t="s">
        <v>2969</v>
      </c>
      <c r="G302" s="43" t="s">
        <v>2970</v>
      </c>
      <c r="H302" s="41">
        <v>105</v>
      </c>
      <c r="I302" s="43" t="s">
        <v>2675</v>
      </c>
      <c r="J302" s="50">
        <v>275000</v>
      </c>
      <c r="K302" s="50">
        <v>2750</v>
      </c>
      <c r="L302" s="50">
        <v>0</v>
      </c>
      <c r="M302" s="51"/>
      <c r="N302" s="51"/>
      <c r="O302" s="51"/>
      <c r="P302" s="41"/>
      <c r="Q302" s="51"/>
    </row>
    <row r="303" spans="1:17" ht="12.75">
      <c r="A303" s="41">
        <v>2015</v>
      </c>
      <c r="B303" s="41" t="s">
        <v>2670</v>
      </c>
      <c r="C303" s="41">
        <v>20310100</v>
      </c>
      <c r="D303" s="41" t="s">
        <v>3410</v>
      </c>
      <c r="E303" s="43" t="s">
        <v>3411</v>
      </c>
      <c r="G303" s="43" t="s">
        <v>3412</v>
      </c>
      <c r="H303" s="41">
        <v>101</v>
      </c>
      <c r="I303" s="43" t="s">
        <v>2689</v>
      </c>
      <c r="J303" s="50">
        <v>4200</v>
      </c>
      <c r="K303" s="50">
        <v>21</v>
      </c>
      <c r="L303" s="50">
        <v>0</v>
      </c>
      <c r="M303" s="51"/>
      <c r="N303" s="51"/>
      <c r="O303" s="51"/>
      <c r="P303" s="41"/>
      <c r="Q303" s="51"/>
    </row>
    <row r="304" spans="1:17" ht="12.75">
      <c r="A304" s="41">
        <v>2015</v>
      </c>
      <c r="B304" s="41" t="s">
        <v>2670</v>
      </c>
      <c r="C304" s="41">
        <v>20310150</v>
      </c>
      <c r="D304" s="41" t="s">
        <v>3413</v>
      </c>
      <c r="E304" s="43" t="s">
        <v>3411</v>
      </c>
      <c r="G304" s="43" t="s">
        <v>3412</v>
      </c>
      <c r="H304" s="41">
        <v>101</v>
      </c>
      <c r="I304" s="43" t="s">
        <v>2689</v>
      </c>
      <c r="J304" s="50">
        <v>180100</v>
      </c>
      <c r="K304" s="50">
        <v>1356</v>
      </c>
      <c r="L304" s="50">
        <v>141200</v>
      </c>
      <c r="M304" s="51"/>
      <c r="N304" s="51"/>
      <c r="O304" s="51"/>
      <c r="P304" s="41"/>
      <c r="Q304" s="51"/>
    </row>
    <row r="305" spans="1:17" ht="12.75">
      <c r="A305" s="41">
        <v>2015</v>
      </c>
      <c r="B305" s="41" t="s">
        <v>2670</v>
      </c>
      <c r="C305" s="41">
        <v>20310200</v>
      </c>
      <c r="D305" s="41" t="s">
        <v>3414</v>
      </c>
      <c r="E305" s="43" t="s">
        <v>3415</v>
      </c>
      <c r="G305" s="43" t="s">
        <v>3416</v>
      </c>
      <c r="H305" s="41">
        <v>105</v>
      </c>
      <c r="I305" s="43" t="s">
        <v>2675</v>
      </c>
      <c r="J305" s="50">
        <v>959400</v>
      </c>
      <c r="K305" s="50">
        <v>9594</v>
      </c>
      <c r="L305" s="50">
        <v>0</v>
      </c>
      <c r="M305" s="51"/>
      <c r="N305" s="51"/>
      <c r="O305" s="51"/>
      <c r="P305" s="41"/>
      <c r="Q305" s="51"/>
    </row>
    <row r="306" spans="1:17" ht="12.75">
      <c r="A306" s="41">
        <v>2015</v>
      </c>
      <c r="B306" s="41" t="s">
        <v>2670</v>
      </c>
      <c r="C306" s="41">
        <v>20310225</v>
      </c>
      <c r="D306" s="41" t="s">
        <v>3417</v>
      </c>
      <c r="E306" s="43" t="s">
        <v>3418</v>
      </c>
      <c r="F306" s="43" t="s">
        <v>3419</v>
      </c>
      <c r="G306" s="43" t="s">
        <v>3420</v>
      </c>
      <c r="H306" s="41">
        <v>233</v>
      </c>
      <c r="I306" s="43" t="s">
        <v>3374</v>
      </c>
      <c r="J306" s="50">
        <v>60100</v>
      </c>
      <c r="K306" s="50">
        <v>902</v>
      </c>
      <c r="L306" s="50">
        <v>60100</v>
      </c>
      <c r="M306" s="51"/>
      <c r="N306" s="51"/>
      <c r="O306" s="51"/>
      <c r="P306" s="41"/>
      <c r="Q306" s="51"/>
    </row>
    <row r="307" spans="1:17" ht="12.75">
      <c r="A307" s="41">
        <v>2015</v>
      </c>
      <c r="B307" s="41" t="s">
        <v>2670</v>
      </c>
      <c r="C307" s="41">
        <v>20310250</v>
      </c>
      <c r="D307" s="41" t="s">
        <v>3421</v>
      </c>
      <c r="E307" s="43" t="s">
        <v>3422</v>
      </c>
      <c r="G307" s="43" t="s">
        <v>3423</v>
      </c>
      <c r="H307" s="41">
        <v>201</v>
      </c>
      <c r="I307" s="43" t="s">
        <v>2681</v>
      </c>
      <c r="J307" s="50">
        <v>92100</v>
      </c>
      <c r="K307" s="50">
        <v>631</v>
      </c>
      <c r="L307" s="50">
        <v>92100</v>
      </c>
      <c r="M307" s="51"/>
      <c r="N307" s="51"/>
      <c r="O307" s="51"/>
      <c r="P307" s="41"/>
      <c r="Q307" s="51"/>
    </row>
    <row r="308" spans="1:17" ht="12.75">
      <c r="A308" s="41">
        <v>2015</v>
      </c>
      <c r="B308" s="41" t="s">
        <v>2670</v>
      </c>
      <c r="C308" s="41">
        <v>20310300</v>
      </c>
      <c r="D308" s="41" t="s">
        <v>3424</v>
      </c>
      <c r="E308" s="43" t="s">
        <v>3425</v>
      </c>
      <c r="G308" s="43" t="s">
        <v>3426</v>
      </c>
      <c r="H308" s="41">
        <v>101</v>
      </c>
      <c r="I308" s="43" t="s">
        <v>2689</v>
      </c>
      <c r="J308" s="50">
        <v>699800</v>
      </c>
      <c r="K308" s="50">
        <v>6998</v>
      </c>
      <c r="L308" s="50">
        <v>0</v>
      </c>
      <c r="M308" s="51"/>
      <c r="N308" s="51"/>
      <c r="O308" s="51"/>
      <c r="P308" s="41"/>
      <c r="Q308" s="51"/>
    </row>
    <row r="309" spans="1:17" ht="12.75">
      <c r="A309" s="41">
        <v>2015</v>
      </c>
      <c r="B309" s="41" t="s">
        <v>2670</v>
      </c>
      <c r="C309" s="41">
        <v>20310350</v>
      </c>
      <c r="D309" s="41" t="s">
        <v>3427</v>
      </c>
      <c r="E309" s="43" t="s">
        <v>3428</v>
      </c>
      <c r="G309" s="43" t="s">
        <v>3429</v>
      </c>
      <c r="H309" s="41">
        <v>201</v>
      </c>
      <c r="I309" s="43" t="s">
        <v>2681</v>
      </c>
      <c r="J309" s="50">
        <v>84900</v>
      </c>
      <c r="K309" s="50">
        <v>553</v>
      </c>
      <c r="L309" s="50">
        <v>84900</v>
      </c>
      <c r="M309" s="51"/>
      <c r="N309" s="51"/>
      <c r="O309" s="51"/>
      <c r="P309" s="41"/>
      <c r="Q309" s="51"/>
    </row>
    <row r="310" spans="1:17" ht="12.75">
      <c r="A310" s="41">
        <v>2015</v>
      </c>
      <c r="B310" s="41" t="s">
        <v>2670</v>
      </c>
      <c r="C310" s="41">
        <v>20310400</v>
      </c>
      <c r="D310" s="41" t="s">
        <v>3430</v>
      </c>
      <c r="E310" s="43" t="s">
        <v>3431</v>
      </c>
      <c r="G310" s="43" t="s">
        <v>3432</v>
      </c>
      <c r="H310" s="41">
        <v>101</v>
      </c>
      <c r="I310" s="43" t="s">
        <v>2689</v>
      </c>
      <c r="J310" s="50">
        <v>648400</v>
      </c>
      <c r="K310" s="50">
        <v>6484</v>
      </c>
      <c r="L310" s="50">
        <v>0</v>
      </c>
      <c r="M310" s="51"/>
      <c r="N310" s="51"/>
      <c r="O310" s="51"/>
      <c r="P310" s="41"/>
      <c r="Q310" s="51"/>
    </row>
    <row r="311" spans="1:17" ht="12.75">
      <c r="A311" s="41">
        <v>2015</v>
      </c>
      <c r="B311" s="41" t="s">
        <v>2670</v>
      </c>
      <c r="C311" s="41">
        <v>20310500</v>
      </c>
      <c r="D311" s="41" t="s">
        <v>3433</v>
      </c>
      <c r="E311" s="43" t="s">
        <v>3434</v>
      </c>
      <c r="G311" s="43" t="s">
        <v>3435</v>
      </c>
      <c r="H311" s="41">
        <v>201</v>
      </c>
      <c r="I311" s="43" t="s">
        <v>2681</v>
      </c>
      <c r="J311" s="50">
        <v>75600</v>
      </c>
      <c r="K311" s="50">
        <v>454</v>
      </c>
      <c r="L311" s="50">
        <v>75600</v>
      </c>
      <c r="M311" s="51"/>
      <c r="N311" s="51"/>
      <c r="O311" s="51"/>
      <c r="P311" s="41"/>
      <c r="Q311" s="51"/>
    </row>
    <row r="312" spans="1:17" ht="12.75">
      <c r="A312" s="41">
        <v>2015</v>
      </c>
      <c r="B312" s="41" t="s">
        <v>2670</v>
      </c>
      <c r="C312" s="41">
        <v>20310600</v>
      </c>
      <c r="D312" s="41" t="s">
        <v>3436</v>
      </c>
      <c r="E312" s="43" t="s">
        <v>2845</v>
      </c>
      <c r="G312" s="43" t="s">
        <v>2846</v>
      </c>
      <c r="H312" s="41">
        <v>101</v>
      </c>
      <c r="I312" s="43" t="s">
        <v>2689</v>
      </c>
      <c r="J312" s="50">
        <v>369700</v>
      </c>
      <c r="K312" s="50">
        <v>3697</v>
      </c>
      <c r="L312" s="50">
        <v>0</v>
      </c>
      <c r="M312" s="51"/>
      <c r="N312" s="51"/>
      <c r="O312" s="51"/>
      <c r="P312" s="41"/>
      <c r="Q312" s="51"/>
    </row>
    <row r="313" spans="1:17" ht="12.75">
      <c r="A313" s="41">
        <v>2015</v>
      </c>
      <c r="B313" s="41" t="s">
        <v>2670</v>
      </c>
      <c r="C313" s="41">
        <v>20310700</v>
      </c>
      <c r="D313" s="41" t="s">
        <v>3437</v>
      </c>
      <c r="E313" s="43" t="s">
        <v>2950</v>
      </c>
      <c r="G313" s="43" t="s">
        <v>2951</v>
      </c>
      <c r="H313" s="41">
        <v>105</v>
      </c>
      <c r="I313" s="43" t="s">
        <v>2675</v>
      </c>
      <c r="J313" s="50">
        <v>557700</v>
      </c>
      <c r="K313" s="50">
        <v>5577</v>
      </c>
      <c r="L313" s="50">
        <v>0</v>
      </c>
      <c r="M313" s="51"/>
      <c r="N313" s="51"/>
      <c r="O313" s="51"/>
      <c r="P313" s="41"/>
      <c r="Q313" s="51"/>
    </row>
    <row r="314" spans="1:17" ht="12.75">
      <c r="A314" s="41">
        <v>2015</v>
      </c>
      <c r="B314" s="41" t="s">
        <v>2670</v>
      </c>
      <c r="C314" s="41">
        <v>20320100</v>
      </c>
      <c r="D314" s="41" t="s">
        <v>3438</v>
      </c>
      <c r="E314" s="43" t="s">
        <v>2845</v>
      </c>
      <c r="G314" s="43" t="s">
        <v>2846</v>
      </c>
      <c r="H314" s="41">
        <v>101</v>
      </c>
      <c r="I314" s="43" t="s">
        <v>2689</v>
      </c>
      <c r="J314" s="50">
        <v>1284100</v>
      </c>
      <c r="K314" s="50">
        <v>12841</v>
      </c>
      <c r="L314" s="50">
        <v>0</v>
      </c>
      <c r="M314" s="51"/>
      <c r="N314" s="51"/>
      <c r="O314" s="51"/>
      <c r="P314" s="41"/>
      <c r="Q314" s="51"/>
    </row>
    <row r="315" spans="1:17" ht="12.75">
      <c r="A315" s="41">
        <v>2015</v>
      </c>
      <c r="B315" s="41" t="s">
        <v>2670</v>
      </c>
      <c r="C315" s="41">
        <v>20320125</v>
      </c>
      <c r="D315" s="41" t="s">
        <v>3439</v>
      </c>
      <c r="E315" s="43" t="s">
        <v>3440</v>
      </c>
      <c r="G315" s="43" t="s">
        <v>3440</v>
      </c>
      <c r="H315" s="41">
        <v>101</v>
      </c>
      <c r="I315" s="43" t="s">
        <v>2689</v>
      </c>
      <c r="J315" s="50">
        <v>364400</v>
      </c>
      <c r="K315" s="50">
        <v>3262</v>
      </c>
      <c r="L315" s="50">
        <v>97300</v>
      </c>
      <c r="M315" s="51"/>
      <c r="N315" s="51"/>
      <c r="O315" s="51"/>
      <c r="P315" s="41"/>
      <c r="Q315" s="51"/>
    </row>
    <row r="316" spans="1:17" ht="12.75">
      <c r="A316" s="41">
        <v>2015</v>
      </c>
      <c r="B316" s="41" t="s">
        <v>2670</v>
      </c>
      <c r="C316" s="41">
        <v>20320200</v>
      </c>
      <c r="D316" s="41" t="s">
        <v>3441</v>
      </c>
      <c r="E316" s="43" t="s">
        <v>2845</v>
      </c>
      <c r="G316" s="43" t="s">
        <v>2846</v>
      </c>
      <c r="H316" s="41">
        <v>101</v>
      </c>
      <c r="I316" s="43" t="s">
        <v>2689</v>
      </c>
      <c r="J316" s="50">
        <v>729600</v>
      </c>
      <c r="K316" s="50">
        <v>7296</v>
      </c>
      <c r="L316" s="50">
        <v>0</v>
      </c>
      <c r="M316" s="51"/>
      <c r="N316" s="51"/>
      <c r="O316" s="51"/>
      <c r="P316" s="41"/>
      <c r="Q316" s="51"/>
    </row>
    <row r="317" spans="1:17" ht="12.75">
      <c r="A317" s="41">
        <v>2015</v>
      </c>
      <c r="B317" s="41" t="s">
        <v>2670</v>
      </c>
      <c r="C317" s="41">
        <v>20320300</v>
      </c>
      <c r="D317" s="41" t="s">
        <v>3442</v>
      </c>
      <c r="E317" s="43" t="s">
        <v>3140</v>
      </c>
      <c r="G317" s="43" t="s">
        <v>3141</v>
      </c>
      <c r="H317" s="41">
        <v>101</v>
      </c>
      <c r="I317" s="43" t="s">
        <v>2689</v>
      </c>
      <c r="J317" s="50">
        <v>440600</v>
      </c>
      <c r="K317" s="50">
        <v>4406</v>
      </c>
      <c r="L317" s="50">
        <v>0</v>
      </c>
      <c r="M317" s="51"/>
      <c r="N317" s="51"/>
      <c r="O317" s="51"/>
      <c r="P317" s="41"/>
      <c r="Q317" s="51"/>
    </row>
    <row r="318" spans="1:17" ht="12.75">
      <c r="A318" s="41">
        <v>2015</v>
      </c>
      <c r="B318" s="41" t="s">
        <v>2670</v>
      </c>
      <c r="C318" s="41">
        <v>20320400</v>
      </c>
      <c r="D318" s="41" t="s">
        <v>3443</v>
      </c>
      <c r="E318" s="43" t="s">
        <v>2845</v>
      </c>
      <c r="G318" s="43" t="s">
        <v>2846</v>
      </c>
      <c r="H318" s="41">
        <v>101</v>
      </c>
      <c r="I318" s="43" t="s">
        <v>2689</v>
      </c>
      <c r="J318" s="50">
        <v>1078000</v>
      </c>
      <c r="K318" s="50">
        <v>10780</v>
      </c>
      <c r="L318" s="50">
        <v>0</v>
      </c>
      <c r="M318" s="51"/>
      <c r="N318" s="51"/>
      <c r="O318" s="51"/>
      <c r="P318" s="41"/>
      <c r="Q318" s="51"/>
    </row>
    <row r="319" spans="1:17" ht="12.75">
      <c r="A319" s="41">
        <v>2015</v>
      </c>
      <c r="B319" s="41" t="s">
        <v>2670</v>
      </c>
      <c r="C319" s="41">
        <v>20320500</v>
      </c>
      <c r="D319" s="41" t="s">
        <v>3444</v>
      </c>
      <c r="E319" s="43" t="s">
        <v>3445</v>
      </c>
      <c r="G319" s="43" t="s">
        <v>3446</v>
      </c>
      <c r="H319" s="41">
        <v>206</v>
      </c>
      <c r="I319" s="43" t="s">
        <v>2796</v>
      </c>
      <c r="J319" s="50">
        <v>500</v>
      </c>
      <c r="K319" s="50">
        <v>6</v>
      </c>
      <c r="L319" s="50">
        <v>500</v>
      </c>
      <c r="M319" s="51"/>
      <c r="N319" s="51"/>
      <c r="O319" s="51"/>
      <c r="P319" s="41"/>
      <c r="Q319" s="51"/>
    </row>
    <row r="320" spans="1:17" ht="12.75">
      <c r="A320" s="41">
        <v>2015</v>
      </c>
      <c r="B320" s="41" t="s">
        <v>2670</v>
      </c>
      <c r="C320" s="41">
        <v>20320600</v>
      </c>
      <c r="D320" s="41" t="s">
        <v>3447</v>
      </c>
      <c r="E320" s="43" t="s">
        <v>2845</v>
      </c>
      <c r="G320" s="43" t="s">
        <v>2846</v>
      </c>
      <c r="H320" s="41">
        <v>101</v>
      </c>
      <c r="I320" s="43" t="s">
        <v>2689</v>
      </c>
      <c r="J320" s="50">
        <v>796000</v>
      </c>
      <c r="K320" s="50">
        <v>7960</v>
      </c>
      <c r="L320" s="50">
        <v>0</v>
      </c>
      <c r="M320" s="51"/>
      <c r="N320" s="51"/>
      <c r="O320" s="51"/>
      <c r="P320" s="41"/>
      <c r="Q320" s="51"/>
    </row>
    <row r="321" spans="1:17" ht="12.75">
      <c r="A321" s="41">
        <v>2015</v>
      </c>
      <c r="B321" s="41" t="s">
        <v>2670</v>
      </c>
      <c r="C321" s="41">
        <v>20320700</v>
      </c>
      <c r="D321" s="41" t="s">
        <v>3448</v>
      </c>
      <c r="E321" s="43" t="s">
        <v>3449</v>
      </c>
      <c r="G321" s="43" t="s">
        <v>3450</v>
      </c>
      <c r="H321" s="41">
        <v>101</v>
      </c>
      <c r="I321" s="43" t="s">
        <v>2689</v>
      </c>
      <c r="J321" s="50">
        <v>649200</v>
      </c>
      <c r="K321" s="50">
        <v>6492</v>
      </c>
      <c r="L321" s="50">
        <v>0</v>
      </c>
      <c r="M321" s="51"/>
      <c r="N321" s="51"/>
      <c r="O321" s="51"/>
      <c r="P321" s="41"/>
      <c r="Q321" s="51"/>
    </row>
    <row r="322" spans="1:17" ht="12.75">
      <c r="A322" s="41">
        <v>2015</v>
      </c>
      <c r="B322" s="41" t="s">
        <v>2670</v>
      </c>
      <c r="C322" s="41">
        <v>20320750</v>
      </c>
      <c r="D322" s="41" t="s">
        <v>3451</v>
      </c>
      <c r="E322" s="43" t="s">
        <v>3369</v>
      </c>
      <c r="G322" s="43" t="s">
        <v>3370</v>
      </c>
      <c r="H322" s="41">
        <v>101</v>
      </c>
      <c r="I322" s="43" t="s">
        <v>2689</v>
      </c>
      <c r="J322" s="50">
        <v>129800</v>
      </c>
      <c r="K322" s="50">
        <v>711</v>
      </c>
      <c r="L322" s="50">
        <v>61100</v>
      </c>
      <c r="M322" s="51"/>
      <c r="N322" s="51"/>
      <c r="O322" s="51"/>
      <c r="P322" s="41"/>
      <c r="Q322" s="51"/>
    </row>
    <row r="323" spans="1:17" ht="12.75">
      <c r="A323" s="41">
        <v>2015</v>
      </c>
      <c r="B323" s="41" t="s">
        <v>2670</v>
      </c>
      <c r="C323" s="41">
        <v>20320800</v>
      </c>
      <c r="D323" s="41" t="s">
        <v>3452</v>
      </c>
      <c r="E323" s="43" t="s">
        <v>2871</v>
      </c>
      <c r="F323" s="43" t="s">
        <v>2800</v>
      </c>
      <c r="G323" s="43" t="s">
        <v>2872</v>
      </c>
      <c r="H323" s="41">
        <v>101</v>
      </c>
      <c r="I323" s="43" t="s">
        <v>2689</v>
      </c>
      <c r="J323" s="50">
        <v>362700</v>
      </c>
      <c r="K323" s="50">
        <v>3627</v>
      </c>
      <c r="L323" s="50">
        <v>0</v>
      </c>
      <c r="M323" s="51"/>
      <c r="N323" s="51"/>
      <c r="O323" s="51"/>
      <c r="P323" s="41"/>
      <c r="Q323" s="51"/>
    </row>
    <row r="324" spans="1:17" ht="12.75">
      <c r="A324" s="41">
        <v>2015</v>
      </c>
      <c r="B324" s="41" t="s">
        <v>2670</v>
      </c>
      <c r="C324" s="41">
        <v>20320900</v>
      </c>
      <c r="D324" s="41" t="s">
        <v>3453</v>
      </c>
      <c r="E324" s="43" t="s">
        <v>3359</v>
      </c>
      <c r="G324" s="43" t="s">
        <v>3360</v>
      </c>
      <c r="H324" s="41">
        <v>201</v>
      </c>
      <c r="I324" s="43" t="s">
        <v>2681</v>
      </c>
      <c r="J324" s="50">
        <v>56900</v>
      </c>
      <c r="K324" s="50">
        <v>153</v>
      </c>
      <c r="L324" s="50">
        <v>29400</v>
      </c>
      <c r="M324" s="51"/>
      <c r="N324" s="51"/>
      <c r="O324" s="51"/>
      <c r="P324" s="41"/>
      <c r="Q324" s="51"/>
    </row>
    <row r="325" spans="1:17" ht="12.75">
      <c r="A325" s="41">
        <v>2015</v>
      </c>
      <c r="B325" s="41" t="s">
        <v>2670</v>
      </c>
      <c r="C325" s="41">
        <v>20330100</v>
      </c>
      <c r="D325" s="41" t="s">
        <v>3454</v>
      </c>
      <c r="E325" s="43" t="s">
        <v>3337</v>
      </c>
      <c r="G325" s="43" t="s">
        <v>3338</v>
      </c>
      <c r="H325" s="41">
        <v>101</v>
      </c>
      <c r="I325" s="43" t="s">
        <v>2689</v>
      </c>
      <c r="J325" s="50">
        <v>369800</v>
      </c>
      <c r="K325" s="50">
        <v>3698</v>
      </c>
      <c r="L325" s="50">
        <v>0</v>
      </c>
      <c r="M325" s="51"/>
      <c r="N325" s="51"/>
      <c r="O325" s="51"/>
      <c r="P325" s="41"/>
      <c r="Q325" s="51"/>
    </row>
    <row r="326" spans="1:17" ht="12.75">
      <c r="A326" s="41">
        <v>2015</v>
      </c>
      <c r="B326" s="41" t="s">
        <v>2670</v>
      </c>
      <c r="C326" s="41">
        <v>20330200</v>
      </c>
      <c r="D326" s="41" t="s">
        <v>3455</v>
      </c>
      <c r="E326" s="43" t="s">
        <v>3337</v>
      </c>
      <c r="G326" s="43" t="s">
        <v>3338</v>
      </c>
      <c r="H326" s="41">
        <v>101</v>
      </c>
      <c r="I326" s="43" t="s">
        <v>2689</v>
      </c>
      <c r="J326" s="50">
        <v>725700</v>
      </c>
      <c r="K326" s="50">
        <v>7257</v>
      </c>
      <c r="L326" s="50">
        <v>0</v>
      </c>
      <c r="M326" s="51"/>
      <c r="N326" s="51"/>
      <c r="O326" s="51"/>
      <c r="P326" s="41"/>
      <c r="Q326" s="51"/>
    </row>
    <row r="327" spans="1:17" ht="12.75">
      <c r="A327" s="41">
        <v>2015</v>
      </c>
      <c r="B327" s="41" t="s">
        <v>2670</v>
      </c>
      <c r="C327" s="41">
        <v>20330300</v>
      </c>
      <c r="D327" s="41" t="s">
        <v>3456</v>
      </c>
      <c r="E327" s="43" t="s">
        <v>3337</v>
      </c>
      <c r="G327" s="43" t="s">
        <v>3338</v>
      </c>
      <c r="H327" s="41">
        <v>101</v>
      </c>
      <c r="I327" s="43" t="s">
        <v>2689</v>
      </c>
      <c r="J327" s="50">
        <v>2574300</v>
      </c>
      <c r="K327" s="50">
        <v>25743</v>
      </c>
      <c r="L327" s="50">
        <v>0</v>
      </c>
      <c r="M327" s="51"/>
      <c r="N327" s="51"/>
      <c r="O327" s="51"/>
      <c r="P327" s="41"/>
      <c r="Q327" s="51"/>
    </row>
    <row r="328" spans="1:17" ht="12.75">
      <c r="A328" s="41">
        <v>2015</v>
      </c>
      <c r="B328" s="41" t="s">
        <v>2670</v>
      </c>
      <c r="C328" s="41">
        <v>20330400</v>
      </c>
      <c r="D328" s="41" t="s">
        <v>3457</v>
      </c>
      <c r="E328" s="43" t="s">
        <v>3458</v>
      </c>
      <c r="G328" s="43" t="s">
        <v>3459</v>
      </c>
      <c r="H328" s="41">
        <v>101</v>
      </c>
      <c r="I328" s="43" t="s">
        <v>2689</v>
      </c>
      <c r="J328" s="50">
        <v>1138900</v>
      </c>
      <c r="K328" s="50">
        <v>11389</v>
      </c>
      <c r="L328" s="50">
        <v>0</v>
      </c>
      <c r="M328" s="51"/>
      <c r="N328" s="51"/>
      <c r="O328" s="51"/>
      <c r="P328" s="41"/>
      <c r="Q328" s="51"/>
    </row>
    <row r="329" spans="1:17" ht="12.75">
      <c r="A329" s="41">
        <v>2015</v>
      </c>
      <c r="B329" s="41" t="s">
        <v>2670</v>
      </c>
      <c r="C329" s="41">
        <v>20330500</v>
      </c>
      <c r="D329" s="41" t="s">
        <v>3460</v>
      </c>
      <c r="E329" s="43" t="s">
        <v>3461</v>
      </c>
      <c r="F329" s="43" t="s">
        <v>3462</v>
      </c>
      <c r="G329" s="43" t="s">
        <v>3461</v>
      </c>
      <c r="H329" s="41">
        <v>101</v>
      </c>
      <c r="I329" s="43" t="s">
        <v>2689</v>
      </c>
      <c r="J329" s="50">
        <v>370000</v>
      </c>
      <c r="K329" s="50">
        <v>3700</v>
      </c>
      <c r="L329" s="50">
        <v>0</v>
      </c>
      <c r="M329" s="51"/>
      <c r="N329" s="51"/>
      <c r="O329" s="51"/>
      <c r="P329" s="41"/>
      <c r="Q329" s="51"/>
    </row>
    <row r="330" spans="1:17" ht="12.75">
      <c r="A330" s="41">
        <v>2015</v>
      </c>
      <c r="B330" s="41" t="s">
        <v>2670</v>
      </c>
      <c r="C330" s="41">
        <v>20330600</v>
      </c>
      <c r="D330" s="41" t="s">
        <v>3463</v>
      </c>
      <c r="E330" s="43" t="s">
        <v>3332</v>
      </c>
      <c r="F330" s="43" t="s">
        <v>3333</v>
      </c>
      <c r="G330" s="43" t="s">
        <v>3334</v>
      </c>
      <c r="H330" s="41">
        <v>101</v>
      </c>
      <c r="I330" s="43" t="s">
        <v>2689</v>
      </c>
      <c r="J330" s="50">
        <v>684900</v>
      </c>
      <c r="K330" s="50">
        <v>3425</v>
      </c>
      <c r="L330" s="50">
        <v>0</v>
      </c>
      <c r="M330" s="51"/>
      <c r="N330" s="51"/>
      <c r="O330" s="51"/>
      <c r="P330" s="41"/>
      <c r="Q330" s="51"/>
    </row>
    <row r="331" spans="1:17" ht="12.75">
      <c r="A331" s="41">
        <v>2015</v>
      </c>
      <c r="B331" s="41" t="s">
        <v>2670</v>
      </c>
      <c r="C331" s="41">
        <v>20330700</v>
      </c>
      <c r="D331" s="41" t="s">
        <v>3464</v>
      </c>
      <c r="E331" s="43" t="s">
        <v>3465</v>
      </c>
      <c r="G331" s="43" t="s">
        <v>3466</v>
      </c>
      <c r="H331" s="41">
        <v>201</v>
      </c>
      <c r="I331" s="43" t="s">
        <v>2681</v>
      </c>
      <c r="J331" s="50">
        <v>68400</v>
      </c>
      <c r="K331" s="50">
        <v>410</v>
      </c>
      <c r="L331" s="50">
        <v>68400</v>
      </c>
      <c r="M331" s="51"/>
      <c r="N331" s="51"/>
      <c r="O331" s="51"/>
      <c r="P331" s="41"/>
      <c r="Q331" s="51"/>
    </row>
    <row r="332" spans="1:17" ht="12.75">
      <c r="A332" s="41">
        <v>2015</v>
      </c>
      <c r="B332" s="41" t="s">
        <v>2670</v>
      </c>
      <c r="C332" s="41">
        <v>20340100</v>
      </c>
      <c r="D332" s="41" t="s">
        <v>3467</v>
      </c>
      <c r="E332" s="43" t="s">
        <v>3250</v>
      </c>
      <c r="G332" s="43" t="s">
        <v>3251</v>
      </c>
      <c r="H332" s="41">
        <v>101</v>
      </c>
      <c r="I332" s="43" t="s">
        <v>2689</v>
      </c>
      <c r="J332" s="50">
        <v>819900</v>
      </c>
      <c r="K332" s="50">
        <v>4279</v>
      </c>
      <c r="L332" s="50">
        <v>93400</v>
      </c>
      <c r="M332" s="51"/>
      <c r="N332" s="51"/>
      <c r="O332" s="51"/>
      <c r="P332" s="41"/>
      <c r="Q332" s="51"/>
    </row>
    <row r="333" spans="1:17" ht="12.75">
      <c r="A333" s="41">
        <v>2015</v>
      </c>
      <c r="B333" s="41" t="s">
        <v>2670</v>
      </c>
      <c r="C333" s="41">
        <v>20340150</v>
      </c>
      <c r="D333" s="41" t="s">
        <v>3468</v>
      </c>
      <c r="E333" s="43" t="s">
        <v>3079</v>
      </c>
      <c r="G333" s="43" t="s">
        <v>3080</v>
      </c>
      <c r="H333" s="41">
        <v>101</v>
      </c>
      <c r="I333" s="43" t="s">
        <v>2689</v>
      </c>
      <c r="J333" s="50">
        <v>731800</v>
      </c>
      <c r="K333" s="50">
        <v>7318</v>
      </c>
      <c r="L333" s="50">
        <v>0</v>
      </c>
      <c r="M333" s="51"/>
      <c r="N333" s="51"/>
      <c r="O333" s="51"/>
      <c r="P333" s="41"/>
      <c r="Q333" s="51"/>
    </row>
    <row r="334" spans="1:17" ht="12.75">
      <c r="A334" s="41">
        <v>2015</v>
      </c>
      <c r="B334" s="41" t="s">
        <v>2670</v>
      </c>
      <c r="C334" s="41">
        <v>20340200</v>
      </c>
      <c r="D334" s="41" t="s">
        <v>3469</v>
      </c>
      <c r="E334" s="43" t="s">
        <v>3461</v>
      </c>
      <c r="F334" s="43" t="s">
        <v>3462</v>
      </c>
      <c r="G334" s="43" t="s">
        <v>3461</v>
      </c>
      <c r="H334" s="41">
        <v>101</v>
      </c>
      <c r="I334" s="43" t="s">
        <v>2689</v>
      </c>
      <c r="J334" s="50">
        <v>316600</v>
      </c>
      <c r="K334" s="50">
        <v>3166</v>
      </c>
      <c r="L334" s="50">
        <v>0</v>
      </c>
      <c r="M334" s="51"/>
      <c r="N334" s="51"/>
      <c r="O334" s="51"/>
      <c r="P334" s="41"/>
      <c r="Q334" s="51"/>
    </row>
    <row r="335" spans="1:17" ht="12.75">
      <c r="A335" s="41">
        <v>2015</v>
      </c>
      <c r="B335" s="41" t="s">
        <v>2670</v>
      </c>
      <c r="C335" s="41">
        <v>20340300</v>
      </c>
      <c r="D335" s="41" t="s">
        <v>3470</v>
      </c>
      <c r="E335" s="43" t="s">
        <v>3471</v>
      </c>
      <c r="G335" s="43" t="s">
        <v>3472</v>
      </c>
      <c r="H335" s="41">
        <v>101</v>
      </c>
      <c r="I335" s="43" t="s">
        <v>2689</v>
      </c>
      <c r="J335" s="50">
        <v>2072900</v>
      </c>
      <c r="K335" s="50">
        <v>20729</v>
      </c>
      <c r="L335" s="50">
        <v>0</v>
      </c>
      <c r="M335" s="51"/>
      <c r="N335" s="51"/>
      <c r="O335" s="51"/>
      <c r="P335" s="41"/>
      <c r="Q335" s="51"/>
    </row>
    <row r="336" spans="1:17" ht="12.75">
      <c r="A336" s="41">
        <v>2015</v>
      </c>
      <c r="B336" s="41" t="s">
        <v>2670</v>
      </c>
      <c r="C336" s="41">
        <v>20340400</v>
      </c>
      <c r="D336" s="41" t="s">
        <v>3473</v>
      </c>
      <c r="E336" s="43" t="s">
        <v>3474</v>
      </c>
      <c r="G336" s="43" t="s">
        <v>3475</v>
      </c>
      <c r="H336" s="41">
        <v>105</v>
      </c>
      <c r="I336" s="43" t="s">
        <v>2675</v>
      </c>
      <c r="J336" s="50">
        <v>721900</v>
      </c>
      <c r="K336" s="50">
        <v>5626</v>
      </c>
      <c r="L336" s="50">
        <v>0</v>
      </c>
      <c r="M336" s="51"/>
      <c r="N336" s="51"/>
      <c r="O336" s="51"/>
      <c r="P336" s="41"/>
      <c r="Q336" s="51"/>
    </row>
    <row r="337" spans="1:17" ht="12.75">
      <c r="A337" s="41">
        <v>2015</v>
      </c>
      <c r="B337" s="41" t="s">
        <v>2670</v>
      </c>
      <c r="C337" s="41">
        <v>20340450</v>
      </c>
      <c r="D337" s="41" t="s">
        <v>3476</v>
      </c>
      <c r="E337" s="43" t="s">
        <v>3477</v>
      </c>
      <c r="G337" s="43" t="s">
        <v>3478</v>
      </c>
      <c r="H337" s="41">
        <v>201</v>
      </c>
      <c r="I337" s="43" t="s">
        <v>2681</v>
      </c>
      <c r="J337" s="50">
        <v>152600</v>
      </c>
      <c r="K337" s="50">
        <v>1291</v>
      </c>
      <c r="L337" s="50">
        <v>152600</v>
      </c>
      <c r="M337" s="51"/>
      <c r="N337" s="51"/>
      <c r="O337" s="51"/>
      <c r="P337" s="41"/>
      <c r="Q337" s="51"/>
    </row>
    <row r="338" spans="1:17" ht="12.75">
      <c r="A338" s="41">
        <v>2015</v>
      </c>
      <c r="B338" s="41" t="s">
        <v>2670</v>
      </c>
      <c r="C338" s="41">
        <v>20340500</v>
      </c>
      <c r="D338" s="41" t="s">
        <v>3479</v>
      </c>
      <c r="E338" s="43" t="s">
        <v>3366</v>
      </c>
      <c r="F338" s="43" t="s">
        <v>3367</v>
      </c>
      <c r="G338" s="43" t="s">
        <v>3366</v>
      </c>
      <c r="H338" s="41">
        <v>105</v>
      </c>
      <c r="I338" s="43" t="s">
        <v>2675</v>
      </c>
      <c r="J338" s="50">
        <v>383100</v>
      </c>
      <c r="K338" s="50">
        <v>3831</v>
      </c>
      <c r="L338" s="50">
        <v>0</v>
      </c>
      <c r="M338" s="51"/>
      <c r="N338" s="51"/>
      <c r="O338" s="51"/>
      <c r="P338" s="41"/>
      <c r="Q338" s="51"/>
    </row>
    <row r="339" spans="1:17" ht="12.75">
      <c r="A339" s="41">
        <v>2015</v>
      </c>
      <c r="B339" s="41" t="s">
        <v>2670</v>
      </c>
      <c r="C339" s="41">
        <v>20340600</v>
      </c>
      <c r="D339" s="41" t="s">
        <v>3480</v>
      </c>
      <c r="E339" s="43" t="s">
        <v>3461</v>
      </c>
      <c r="F339" s="43" t="s">
        <v>3462</v>
      </c>
      <c r="G339" s="43" t="s">
        <v>3461</v>
      </c>
      <c r="H339" s="41">
        <v>101</v>
      </c>
      <c r="I339" s="43" t="s">
        <v>2689</v>
      </c>
      <c r="J339" s="50">
        <v>768500</v>
      </c>
      <c r="K339" s="50">
        <v>7685</v>
      </c>
      <c r="L339" s="50">
        <v>0</v>
      </c>
      <c r="M339" s="51"/>
      <c r="N339" s="51"/>
      <c r="O339" s="51"/>
      <c r="P339" s="41"/>
      <c r="Q339" s="51"/>
    </row>
    <row r="340" spans="1:17" ht="12.75">
      <c r="A340" s="41">
        <v>2015</v>
      </c>
      <c r="B340" s="41" t="s">
        <v>2670</v>
      </c>
      <c r="C340" s="41">
        <v>20350100</v>
      </c>
      <c r="D340" s="41" t="s">
        <v>3481</v>
      </c>
      <c r="E340" s="43" t="s">
        <v>3474</v>
      </c>
      <c r="G340" s="43" t="s">
        <v>3475</v>
      </c>
      <c r="H340" s="41">
        <v>105</v>
      </c>
      <c r="I340" s="43" t="s">
        <v>2675</v>
      </c>
      <c r="J340" s="50">
        <v>1262500</v>
      </c>
      <c r="K340" s="50">
        <v>9469</v>
      </c>
      <c r="L340" s="50">
        <v>0</v>
      </c>
      <c r="M340" s="51"/>
      <c r="N340" s="51"/>
      <c r="O340" s="51"/>
      <c r="P340" s="41"/>
      <c r="Q340" s="51"/>
    </row>
    <row r="341" spans="1:17" ht="12.75">
      <c r="A341" s="41">
        <v>2015</v>
      </c>
      <c r="B341" s="41" t="s">
        <v>2670</v>
      </c>
      <c r="C341" s="41">
        <v>20350150</v>
      </c>
      <c r="D341" s="41" t="s">
        <v>3482</v>
      </c>
      <c r="E341" s="43" t="s">
        <v>3332</v>
      </c>
      <c r="F341" s="43" t="s">
        <v>3333</v>
      </c>
      <c r="G341" s="43" t="s">
        <v>3334</v>
      </c>
      <c r="H341" s="41">
        <v>101</v>
      </c>
      <c r="I341" s="43" t="s">
        <v>2689</v>
      </c>
      <c r="J341" s="50">
        <v>390500</v>
      </c>
      <c r="K341" s="50">
        <v>2490</v>
      </c>
      <c r="L341" s="50">
        <v>158000</v>
      </c>
      <c r="M341" s="51"/>
      <c r="N341" s="51"/>
      <c r="O341" s="51"/>
      <c r="P341" s="41"/>
      <c r="Q341" s="51"/>
    </row>
    <row r="342" spans="1:17" ht="12.75">
      <c r="A342" s="41">
        <v>2015</v>
      </c>
      <c r="B342" s="41" t="s">
        <v>2670</v>
      </c>
      <c r="C342" s="41">
        <v>20350200</v>
      </c>
      <c r="D342" s="41" t="s">
        <v>3483</v>
      </c>
      <c r="E342" s="43" t="s">
        <v>3484</v>
      </c>
      <c r="G342" s="43" t="s">
        <v>3485</v>
      </c>
      <c r="H342" s="41">
        <v>101</v>
      </c>
      <c r="I342" s="43" t="s">
        <v>2689</v>
      </c>
      <c r="J342" s="50">
        <v>406700</v>
      </c>
      <c r="K342" s="50">
        <v>4067</v>
      </c>
      <c r="L342" s="50">
        <v>45000</v>
      </c>
      <c r="M342" s="51"/>
      <c r="N342" s="51"/>
      <c r="O342" s="51"/>
      <c r="P342" s="41"/>
      <c r="Q342" s="51"/>
    </row>
    <row r="343" spans="1:17" ht="12.75">
      <c r="A343" s="41">
        <v>2015</v>
      </c>
      <c r="B343" s="41" t="s">
        <v>2670</v>
      </c>
      <c r="C343" s="41">
        <v>20350300</v>
      </c>
      <c r="D343" s="41" t="s">
        <v>3486</v>
      </c>
      <c r="E343" s="43" t="s">
        <v>3487</v>
      </c>
      <c r="F343" s="43" t="s">
        <v>3488</v>
      </c>
      <c r="G343" s="43" t="s">
        <v>3489</v>
      </c>
      <c r="H343" s="41">
        <v>105</v>
      </c>
      <c r="I343" s="43" t="s">
        <v>2675</v>
      </c>
      <c r="J343" s="50">
        <v>1626700</v>
      </c>
      <c r="K343" s="50">
        <v>8617</v>
      </c>
      <c r="L343" s="50">
        <v>96500</v>
      </c>
      <c r="M343" s="51"/>
      <c r="N343" s="51"/>
      <c r="O343" s="51"/>
      <c r="P343" s="41"/>
      <c r="Q343" s="51"/>
    </row>
    <row r="344" spans="1:17" ht="12.75">
      <c r="A344" s="41">
        <v>2015</v>
      </c>
      <c r="B344" s="41" t="s">
        <v>2670</v>
      </c>
      <c r="C344" s="41">
        <v>20350400</v>
      </c>
      <c r="D344" s="41" t="s">
        <v>3490</v>
      </c>
      <c r="E344" s="43" t="s">
        <v>3402</v>
      </c>
      <c r="G344" s="43" t="s">
        <v>3402</v>
      </c>
      <c r="H344" s="41">
        <v>101</v>
      </c>
      <c r="I344" s="43" t="s">
        <v>2689</v>
      </c>
      <c r="J344" s="50">
        <v>750800</v>
      </c>
      <c r="K344" s="50">
        <v>3876</v>
      </c>
      <c r="L344" s="50">
        <v>83700</v>
      </c>
      <c r="M344" s="51"/>
      <c r="N344" s="51"/>
      <c r="O344" s="51"/>
      <c r="P344" s="41"/>
      <c r="Q344" s="51"/>
    </row>
    <row r="345" spans="1:17" ht="12.75">
      <c r="A345" s="41">
        <v>2015</v>
      </c>
      <c r="B345" s="41" t="s">
        <v>2670</v>
      </c>
      <c r="C345" s="41">
        <v>20350500</v>
      </c>
      <c r="D345" s="41" t="s">
        <v>3491</v>
      </c>
      <c r="E345" s="43" t="s">
        <v>3492</v>
      </c>
      <c r="G345" s="43" t="s">
        <v>3493</v>
      </c>
      <c r="H345" s="41">
        <v>101</v>
      </c>
      <c r="I345" s="43" t="s">
        <v>2689</v>
      </c>
      <c r="J345" s="50">
        <v>396400</v>
      </c>
      <c r="K345" s="50">
        <v>1982</v>
      </c>
      <c r="L345" s="50">
        <v>0</v>
      </c>
      <c r="M345" s="51"/>
      <c r="N345" s="51"/>
      <c r="O345" s="51"/>
      <c r="P345" s="41"/>
      <c r="Q345" s="51"/>
    </row>
    <row r="346" spans="1:17" ht="12.75">
      <c r="A346" s="41">
        <v>2015</v>
      </c>
      <c r="B346" s="41" t="s">
        <v>2670</v>
      </c>
      <c r="C346" s="41">
        <v>20350600</v>
      </c>
      <c r="D346" s="41" t="s">
        <v>3494</v>
      </c>
      <c r="E346" s="43" t="s">
        <v>3495</v>
      </c>
      <c r="F346" s="43" t="s">
        <v>3496</v>
      </c>
      <c r="G346" s="43" t="s">
        <v>3497</v>
      </c>
      <c r="H346" s="41">
        <v>101</v>
      </c>
      <c r="I346" s="43" t="s">
        <v>2689</v>
      </c>
      <c r="J346" s="50">
        <v>1374300</v>
      </c>
      <c r="K346" s="50">
        <v>13743</v>
      </c>
      <c r="L346" s="50">
        <v>0</v>
      </c>
      <c r="M346" s="51"/>
      <c r="N346" s="51"/>
      <c r="O346" s="51"/>
      <c r="P346" s="41"/>
      <c r="Q346" s="51"/>
    </row>
    <row r="347" spans="1:17" ht="12.75">
      <c r="A347" s="41">
        <v>2015</v>
      </c>
      <c r="B347" s="41" t="s">
        <v>2670</v>
      </c>
      <c r="C347" s="41">
        <v>20350650</v>
      </c>
      <c r="D347" s="41" t="s">
        <v>3498</v>
      </c>
      <c r="E347" s="43" t="s">
        <v>2950</v>
      </c>
      <c r="G347" s="43" t="s">
        <v>2951</v>
      </c>
      <c r="H347" s="41">
        <v>201</v>
      </c>
      <c r="I347" s="43" t="s">
        <v>2681</v>
      </c>
      <c r="J347" s="50">
        <v>87500</v>
      </c>
      <c r="K347" s="50">
        <v>875</v>
      </c>
      <c r="L347" s="50">
        <v>70700</v>
      </c>
      <c r="M347" s="51"/>
      <c r="N347" s="51"/>
      <c r="O347" s="51"/>
      <c r="P347" s="41"/>
      <c r="Q347" s="51"/>
    </row>
    <row r="348" spans="1:17" ht="12.75">
      <c r="A348" s="41">
        <v>2015</v>
      </c>
      <c r="B348" s="41" t="s">
        <v>2670</v>
      </c>
      <c r="C348" s="41">
        <v>20360100</v>
      </c>
      <c r="D348" s="41" t="s">
        <v>3499</v>
      </c>
      <c r="E348" s="43" t="s">
        <v>3500</v>
      </c>
      <c r="G348" s="43" t="s">
        <v>3501</v>
      </c>
      <c r="H348" s="41">
        <v>101</v>
      </c>
      <c r="I348" s="43" t="s">
        <v>2689</v>
      </c>
      <c r="J348" s="50">
        <v>1799800</v>
      </c>
      <c r="K348" s="50">
        <v>17998</v>
      </c>
      <c r="L348" s="50">
        <v>0</v>
      </c>
      <c r="M348" s="51"/>
      <c r="N348" s="51"/>
      <c r="O348" s="51"/>
      <c r="P348" s="41"/>
      <c r="Q348" s="51"/>
    </row>
    <row r="349" spans="1:17" ht="12.75">
      <c r="A349" s="41">
        <v>2015</v>
      </c>
      <c r="B349" s="41" t="s">
        <v>2670</v>
      </c>
      <c r="C349" s="41">
        <v>20360150</v>
      </c>
      <c r="D349" s="41" t="s">
        <v>3502</v>
      </c>
      <c r="E349" s="43" t="s">
        <v>3503</v>
      </c>
      <c r="G349" s="43" t="s">
        <v>3504</v>
      </c>
      <c r="H349" s="41">
        <v>201</v>
      </c>
      <c r="I349" s="43" t="s">
        <v>2681</v>
      </c>
      <c r="J349" s="50">
        <v>198300</v>
      </c>
      <c r="K349" s="50">
        <v>1789</v>
      </c>
      <c r="L349" s="50">
        <v>198300</v>
      </c>
      <c r="M349" s="51"/>
      <c r="N349" s="51"/>
      <c r="O349" s="51"/>
      <c r="P349" s="41"/>
      <c r="Q349" s="51"/>
    </row>
    <row r="350" spans="1:17" ht="12.75">
      <c r="A350" s="41">
        <v>2015</v>
      </c>
      <c r="B350" s="41" t="s">
        <v>2670</v>
      </c>
      <c r="C350" s="41">
        <v>20360200</v>
      </c>
      <c r="D350" s="41" t="s">
        <v>3505</v>
      </c>
      <c r="E350" s="43" t="s">
        <v>3506</v>
      </c>
      <c r="F350" s="43" t="s">
        <v>3507</v>
      </c>
      <c r="G350" s="43" t="s">
        <v>3508</v>
      </c>
      <c r="H350" s="41">
        <v>101</v>
      </c>
      <c r="I350" s="43" t="s">
        <v>2689</v>
      </c>
      <c r="J350" s="50">
        <v>663300</v>
      </c>
      <c r="K350" s="50">
        <v>3836</v>
      </c>
      <c r="L350" s="50">
        <v>0</v>
      </c>
      <c r="M350" s="51"/>
      <c r="N350" s="51"/>
      <c r="O350" s="51"/>
      <c r="P350" s="41"/>
      <c r="Q350" s="51"/>
    </row>
    <row r="351" spans="1:17" ht="12.75">
      <c r="A351" s="41">
        <v>2015</v>
      </c>
      <c r="B351" s="41" t="s">
        <v>2670</v>
      </c>
      <c r="C351" s="41">
        <v>20360300</v>
      </c>
      <c r="D351" s="41" t="s">
        <v>3509</v>
      </c>
      <c r="E351" s="43" t="s">
        <v>3510</v>
      </c>
      <c r="G351" s="43" t="s">
        <v>3510</v>
      </c>
      <c r="H351" s="41">
        <v>101</v>
      </c>
      <c r="I351" s="43" t="s">
        <v>2689</v>
      </c>
      <c r="J351" s="50">
        <v>121600</v>
      </c>
      <c r="K351" s="50">
        <v>608</v>
      </c>
      <c r="L351" s="50">
        <v>0</v>
      </c>
      <c r="M351" s="51"/>
      <c r="N351" s="51"/>
      <c r="O351" s="51"/>
      <c r="P351" s="41"/>
      <c r="Q351" s="51"/>
    </row>
    <row r="352" spans="1:17" ht="12.75">
      <c r="A352" s="41">
        <v>2015</v>
      </c>
      <c r="B352" s="41" t="s">
        <v>2670</v>
      </c>
      <c r="C352" s="41">
        <v>20360350</v>
      </c>
      <c r="D352" s="41" t="s">
        <v>3511</v>
      </c>
      <c r="E352" s="43" t="s">
        <v>3510</v>
      </c>
      <c r="G352" s="43" t="s">
        <v>3510</v>
      </c>
      <c r="H352" s="41">
        <v>101</v>
      </c>
      <c r="I352" s="43" t="s">
        <v>2689</v>
      </c>
      <c r="J352" s="50">
        <v>478000</v>
      </c>
      <c r="K352" s="50">
        <v>2612</v>
      </c>
      <c r="L352" s="50">
        <v>100700</v>
      </c>
      <c r="M352" s="51"/>
      <c r="N352" s="51"/>
      <c r="O352" s="51"/>
      <c r="P352" s="41"/>
      <c r="Q352" s="51"/>
    </row>
    <row r="353" spans="1:17" ht="12.75">
      <c r="A353" s="41">
        <v>2015</v>
      </c>
      <c r="B353" s="41" t="s">
        <v>2670</v>
      </c>
      <c r="C353" s="41">
        <v>20360400</v>
      </c>
      <c r="D353" s="41" t="s">
        <v>3512</v>
      </c>
      <c r="E353" s="43" t="s">
        <v>3510</v>
      </c>
      <c r="G353" s="43" t="s">
        <v>3510</v>
      </c>
      <c r="H353" s="41">
        <v>101</v>
      </c>
      <c r="I353" s="43" t="s">
        <v>2689</v>
      </c>
      <c r="J353" s="50">
        <v>219900</v>
      </c>
      <c r="K353" s="50">
        <v>1100</v>
      </c>
      <c r="L353" s="50">
        <v>0</v>
      </c>
      <c r="M353" s="51"/>
      <c r="N353" s="51"/>
      <c r="O353" s="51"/>
      <c r="P353" s="41"/>
      <c r="Q353" s="51"/>
    </row>
    <row r="354" spans="1:17" ht="12.75">
      <c r="A354" s="41">
        <v>2015</v>
      </c>
      <c r="B354" s="41" t="s">
        <v>2670</v>
      </c>
      <c r="C354" s="41">
        <v>20360500</v>
      </c>
      <c r="D354" s="41" t="s">
        <v>3513</v>
      </c>
      <c r="E354" s="43" t="s">
        <v>3506</v>
      </c>
      <c r="F354" s="43" t="s">
        <v>3507</v>
      </c>
      <c r="G354" s="43" t="s">
        <v>3508</v>
      </c>
      <c r="H354" s="41">
        <v>101</v>
      </c>
      <c r="I354" s="43" t="s">
        <v>2689</v>
      </c>
      <c r="J354" s="50">
        <v>1281100</v>
      </c>
      <c r="K354" s="50">
        <v>12811</v>
      </c>
      <c r="L354" s="50">
        <v>0</v>
      </c>
      <c r="M354" s="51"/>
      <c r="N354" s="51"/>
      <c r="O354" s="51"/>
      <c r="P354" s="41"/>
      <c r="Q354" s="51"/>
    </row>
    <row r="355" spans="1:17" ht="12.75">
      <c r="A355" s="41">
        <v>2015</v>
      </c>
      <c r="B355" s="41" t="s">
        <v>2670</v>
      </c>
      <c r="C355" s="41">
        <v>20360600</v>
      </c>
      <c r="D355" s="41" t="s">
        <v>3514</v>
      </c>
      <c r="E355" s="43" t="s">
        <v>3510</v>
      </c>
      <c r="G355" s="43" t="s">
        <v>3510</v>
      </c>
      <c r="H355" s="41">
        <v>101</v>
      </c>
      <c r="I355" s="43" t="s">
        <v>2689</v>
      </c>
      <c r="J355" s="50">
        <v>532900</v>
      </c>
      <c r="K355" s="50">
        <v>2665</v>
      </c>
      <c r="L355" s="50">
        <v>0</v>
      </c>
      <c r="M355" s="51"/>
      <c r="N355" s="51"/>
      <c r="O355" s="51"/>
      <c r="P355" s="41"/>
      <c r="Q355" s="51"/>
    </row>
    <row r="356" spans="1:17" ht="12.75">
      <c r="A356" s="41">
        <v>2015</v>
      </c>
      <c r="B356" s="41" t="s">
        <v>2670</v>
      </c>
      <c r="C356" s="41">
        <v>20360700</v>
      </c>
      <c r="D356" s="41" t="s">
        <v>3515</v>
      </c>
      <c r="E356" s="43" t="s">
        <v>3244</v>
      </c>
      <c r="G356" s="43" t="s">
        <v>3244</v>
      </c>
      <c r="H356" s="41">
        <v>101</v>
      </c>
      <c r="I356" s="43" t="s">
        <v>2689</v>
      </c>
      <c r="J356" s="50">
        <v>961800</v>
      </c>
      <c r="K356" s="50">
        <v>7789</v>
      </c>
      <c r="L356" s="50">
        <v>0</v>
      </c>
      <c r="M356" s="51"/>
      <c r="N356" s="51"/>
      <c r="O356" s="51"/>
      <c r="P356" s="41"/>
      <c r="Q356" s="51"/>
    </row>
    <row r="357" spans="1:17" ht="12.75">
      <c r="A357" s="41">
        <v>2015</v>
      </c>
      <c r="B357" s="41" t="s">
        <v>2670</v>
      </c>
      <c r="C357" s="41">
        <v>21000010</v>
      </c>
      <c r="D357" s="41" t="s">
        <v>3516</v>
      </c>
      <c r="E357" s="43" t="s">
        <v>3120</v>
      </c>
      <c r="G357" s="43" t="s">
        <v>3121</v>
      </c>
      <c r="H357" s="41">
        <v>201</v>
      </c>
      <c r="I357" s="43" t="s">
        <v>2681</v>
      </c>
      <c r="J357" s="50">
        <v>123700</v>
      </c>
      <c r="K357" s="50">
        <v>998</v>
      </c>
      <c r="L357" s="50">
        <v>123700</v>
      </c>
      <c r="M357" s="51"/>
      <c r="N357" s="51"/>
      <c r="O357" s="51"/>
      <c r="P357" s="41"/>
      <c r="Q357" s="51"/>
    </row>
    <row r="358" spans="1:17" ht="12.75">
      <c r="A358" s="41">
        <v>2015</v>
      </c>
      <c r="B358" s="41" t="s">
        <v>2670</v>
      </c>
      <c r="C358" s="41">
        <v>23000010</v>
      </c>
      <c r="D358" s="41" t="s">
        <v>3517</v>
      </c>
      <c r="E358" s="43" t="s">
        <v>3518</v>
      </c>
      <c r="G358" s="43" t="s">
        <v>3519</v>
      </c>
      <c r="H358" s="41">
        <v>201</v>
      </c>
      <c r="I358" s="43" t="s">
        <v>2681</v>
      </c>
      <c r="J358" s="50">
        <v>83000</v>
      </c>
      <c r="K358" s="50">
        <v>532</v>
      </c>
      <c r="L358" s="50">
        <v>83000</v>
      </c>
      <c r="M358" s="51"/>
      <c r="N358" s="51"/>
      <c r="O358" s="51"/>
      <c r="P358" s="41"/>
      <c r="Q358" s="51"/>
    </row>
    <row r="359" spans="1:17" ht="12.75">
      <c r="A359" s="41">
        <v>2015</v>
      </c>
      <c r="B359" s="41" t="s">
        <v>2670</v>
      </c>
      <c r="C359" s="41">
        <v>29970010</v>
      </c>
      <c r="D359" s="41" t="s">
        <v>3520</v>
      </c>
      <c r="E359" s="43" t="s">
        <v>3521</v>
      </c>
      <c r="F359" s="43" t="s">
        <v>3522</v>
      </c>
      <c r="G359" s="43" t="s">
        <v>3521</v>
      </c>
      <c r="H359" s="41">
        <v>235</v>
      </c>
      <c r="I359" s="43" t="s">
        <v>3523</v>
      </c>
      <c r="J359" s="50">
        <v>234400</v>
      </c>
      <c r="K359" s="50">
        <v>4688</v>
      </c>
      <c r="L359" s="50">
        <v>234400</v>
      </c>
      <c r="M359" s="51"/>
      <c r="N359" s="51"/>
      <c r="O359" s="51"/>
      <c r="P359" s="41"/>
      <c r="Q359" s="51"/>
    </row>
    <row r="360" spans="1:17" ht="12.75">
      <c r="A360" s="41">
        <v>2015</v>
      </c>
      <c r="B360" s="41" t="s">
        <v>2670</v>
      </c>
      <c r="C360" s="41">
        <v>29970020</v>
      </c>
      <c r="D360" s="41" t="s">
        <v>3524</v>
      </c>
      <c r="E360" s="43" t="s">
        <v>3521</v>
      </c>
      <c r="F360" s="43" t="s">
        <v>3522</v>
      </c>
      <c r="G360" s="43" t="s">
        <v>3521</v>
      </c>
      <c r="H360" s="41">
        <v>235</v>
      </c>
      <c r="I360" s="43" t="s">
        <v>3523</v>
      </c>
      <c r="J360" s="50">
        <v>353400</v>
      </c>
      <c r="K360" s="50">
        <v>7068</v>
      </c>
      <c r="L360" s="50">
        <v>353400</v>
      </c>
      <c r="M360" s="51"/>
      <c r="N360" s="51"/>
      <c r="O360" s="51"/>
      <c r="P360" s="41"/>
      <c r="Q360" s="51"/>
    </row>
    <row r="361" spans="1:17" ht="12.75">
      <c r="A361" s="41">
        <v>2015</v>
      </c>
      <c r="B361" s="41" t="s">
        <v>3525</v>
      </c>
      <c r="C361" s="41">
        <v>29990410</v>
      </c>
      <c r="D361" s="41" t="s">
        <v>3526</v>
      </c>
      <c r="E361" s="43" t="s">
        <v>3527</v>
      </c>
      <c r="G361" s="43" t="s">
        <v>3527</v>
      </c>
      <c r="H361" s="41">
        <v>444</v>
      </c>
      <c r="I361" s="43" t="s">
        <v>3528</v>
      </c>
      <c r="J361" s="50">
        <v>282800</v>
      </c>
      <c r="K361" s="50">
        <v>5656</v>
      </c>
      <c r="L361" s="50">
        <v>282800</v>
      </c>
      <c r="M361" s="51"/>
      <c r="N361" s="51"/>
      <c r="O361" s="51"/>
      <c r="P361" s="41"/>
      <c r="Q361" s="51"/>
    </row>
    <row r="362" spans="1:17" ht="12.75">
      <c r="A362" s="41">
        <v>2015</v>
      </c>
      <c r="B362" s="41" t="s">
        <v>2670</v>
      </c>
      <c r="C362" s="41">
        <v>30010100</v>
      </c>
      <c r="D362" s="41" t="s">
        <v>3529</v>
      </c>
      <c r="E362" s="43" t="s">
        <v>3530</v>
      </c>
      <c r="G362" s="43" t="s">
        <v>3531</v>
      </c>
      <c r="H362" s="41">
        <v>101</v>
      </c>
      <c r="I362" s="43" t="s">
        <v>2689</v>
      </c>
      <c r="J362" s="50">
        <v>678500</v>
      </c>
      <c r="K362" s="50">
        <v>6785</v>
      </c>
      <c r="L362" s="50">
        <v>0</v>
      </c>
      <c r="M362" s="51"/>
      <c r="N362" s="51"/>
      <c r="O362" s="51"/>
      <c r="P362" s="41"/>
      <c r="Q362" s="51"/>
    </row>
    <row r="363" spans="1:17" ht="12.75">
      <c r="A363" s="41">
        <v>2015</v>
      </c>
      <c r="B363" s="41" t="s">
        <v>2670</v>
      </c>
      <c r="C363" s="41">
        <v>30010200</v>
      </c>
      <c r="D363" s="41" t="s">
        <v>3532</v>
      </c>
      <c r="E363" s="43" t="s">
        <v>3533</v>
      </c>
      <c r="F363" s="43" t="s">
        <v>3534</v>
      </c>
      <c r="G363" s="43" t="s">
        <v>3535</v>
      </c>
      <c r="H363" s="41">
        <v>101</v>
      </c>
      <c r="I363" s="43" t="s">
        <v>2689</v>
      </c>
      <c r="J363" s="50">
        <v>1800200</v>
      </c>
      <c r="K363" s="50">
        <v>18002</v>
      </c>
      <c r="L363" s="50">
        <v>0</v>
      </c>
      <c r="M363" s="51"/>
      <c r="N363" s="51"/>
      <c r="O363" s="51"/>
      <c r="P363" s="41"/>
      <c r="Q363" s="51"/>
    </row>
    <row r="364" spans="1:17" ht="12.75">
      <c r="A364" s="41">
        <v>2015</v>
      </c>
      <c r="B364" s="41" t="s">
        <v>2670</v>
      </c>
      <c r="C364" s="41">
        <v>30010300</v>
      </c>
      <c r="D364" s="41" t="s">
        <v>3536</v>
      </c>
      <c r="E364" s="43" t="s">
        <v>3537</v>
      </c>
      <c r="G364" s="43" t="s">
        <v>3538</v>
      </c>
      <c r="H364" s="41">
        <v>101</v>
      </c>
      <c r="I364" s="43" t="s">
        <v>2689</v>
      </c>
      <c r="J364" s="50">
        <v>1152400</v>
      </c>
      <c r="K364" s="50">
        <v>5762</v>
      </c>
      <c r="L364" s="50">
        <v>0</v>
      </c>
      <c r="M364" s="51"/>
      <c r="N364" s="51"/>
      <c r="O364" s="51"/>
      <c r="P364" s="41"/>
      <c r="Q364" s="51"/>
    </row>
    <row r="365" spans="1:17" ht="12.75">
      <c r="A365" s="41">
        <v>2015</v>
      </c>
      <c r="B365" s="41" t="s">
        <v>2670</v>
      </c>
      <c r="C365" s="41">
        <v>30010350</v>
      </c>
      <c r="D365" s="41" t="s">
        <v>3539</v>
      </c>
      <c r="E365" s="43" t="s">
        <v>3537</v>
      </c>
      <c r="G365" s="43" t="s">
        <v>3538</v>
      </c>
      <c r="H365" s="41">
        <v>101</v>
      </c>
      <c r="I365" s="43" t="s">
        <v>2689</v>
      </c>
      <c r="J365" s="50">
        <v>285100</v>
      </c>
      <c r="K365" s="50">
        <v>1073</v>
      </c>
      <c r="L365" s="50">
        <v>0</v>
      </c>
      <c r="M365" s="51"/>
      <c r="N365" s="51"/>
      <c r="O365" s="51"/>
      <c r="P365" s="41"/>
      <c r="Q365" s="51"/>
    </row>
    <row r="366" spans="1:17" ht="12.75">
      <c r="A366" s="41">
        <v>2015</v>
      </c>
      <c r="B366" s="41" t="s">
        <v>2670</v>
      </c>
      <c r="C366" s="41">
        <v>30010400</v>
      </c>
      <c r="D366" s="41" t="s">
        <v>3540</v>
      </c>
      <c r="E366" s="43" t="s">
        <v>3537</v>
      </c>
      <c r="G366" s="43" t="s">
        <v>3538</v>
      </c>
      <c r="H366" s="41">
        <v>101</v>
      </c>
      <c r="I366" s="43" t="s">
        <v>2689</v>
      </c>
      <c r="J366" s="50">
        <v>306000</v>
      </c>
      <c r="K366" s="50">
        <v>2013</v>
      </c>
      <c r="L366" s="50">
        <v>145500</v>
      </c>
      <c r="M366" s="51"/>
      <c r="N366" s="51"/>
      <c r="O366" s="51"/>
      <c r="P366" s="41"/>
      <c r="Q366" s="51"/>
    </row>
    <row r="367" spans="1:17" ht="12.75">
      <c r="A367" s="41">
        <v>2015</v>
      </c>
      <c r="B367" s="41" t="s">
        <v>2670</v>
      </c>
      <c r="C367" s="41">
        <v>30010500</v>
      </c>
      <c r="D367" s="41" t="s">
        <v>3541</v>
      </c>
      <c r="E367" s="43" t="s">
        <v>3533</v>
      </c>
      <c r="F367" s="43" t="s">
        <v>3534</v>
      </c>
      <c r="G367" s="43" t="s">
        <v>3535</v>
      </c>
      <c r="H367" s="41">
        <v>101</v>
      </c>
      <c r="I367" s="43" t="s">
        <v>2689</v>
      </c>
      <c r="J367" s="50">
        <v>1402600</v>
      </c>
      <c r="K367" s="50">
        <v>14026</v>
      </c>
      <c r="L367" s="50">
        <v>0</v>
      </c>
      <c r="M367" s="51"/>
      <c r="N367" s="51"/>
      <c r="O367" s="51"/>
      <c r="P367" s="41"/>
      <c r="Q367" s="51"/>
    </row>
    <row r="368" spans="1:17" ht="12.75">
      <c r="A368" s="41">
        <v>2015</v>
      </c>
      <c r="B368" s="41" t="s">
        <v>2670</v>
      </c>
      <c r="C368" s="41">
        <v>30010600</v>
      </c>
      <c r="D368" s="41" t="s">
        <v>3542</v>
      </c>
      <c r="E368" s="43" t="s">
        <v>3543</v>
      </c>
      <c r="F368" s="43" t="s">
        <v>3544</v>
      </c>
      <c r="G368" s="43" t="s">
        <v>3545</v>
      </c>
      <c r="H368" s="41">
        <v>101</v>
      </c>
      <c r="I368" s="43" t="s">
        <v>2689</v>
      </c>
      <c r="J368" s="50">
        <v>792600</v>
      </c>
      <c r="K368" s="50">
        <v>3963</v>
      </c>
      <c r="L368" s="50">
        <v>0</v>
      </c>
      <c r="M368" s="51"/>
      <c r="N368" s="51"/>
      <c r="O368" s="51"/>
      <c r="P368" s="41"/>
      <c r="Q368" s="51"/>
    </row>
    <row r="369" spans="1:17" ht="12.75">
      <c r="A369" s="41">
        <v>2015</v>
      </c>
      <c r="B369" s="41" t="s">
        <v>2670</v>
      </c>
      <c r="C369" s="41">
        <v>30020100</v>
      </c>
      <c r="D369" s="41" t="s">
        <v>3546</v>
      </c>
      <c r="E369" s="43" t="s">
        <v>3547</v>
      </c>
      <c r="G369" s="43" t="s">
        <v>3548</v>
      </c>
      <c r="H369" s="41">
        <v>101</v>
      </c>
      <c r="I369" s="43" t="s">
        <v>2689</v>
      </c>
      <c r="J369" s="50">
        <v>1742600</v>
      </c>
      <c r="K369" s="50">
        <v>8399</v>
      </c>
      <c r="L369" s="50">
        <v>0</v>
      </c>
      <c r="M369" s="51"/>
      <c r="N369" s="51"/>
      <c r="O369" s="51"/>
      <c r="P369" s="41"/>
      <c r="Q369" s="51"/>
    </row>
    <row r="370" spans="1:17" ht="12.75">
      <c r="A370" s="41">
        <v>2015</v>
      </c>
      <c r="B370" s="41" t="s">
        <v>2670</v>
      </c>
      <c r="C370" s="41">
        <v>30020200</v>
      </c>
      <c r="D370" s="41" t="s">
        <v>3549</v>
      </c>
      <c r="E370" s="43" t="s">
        <v>3550</v>
      </c>
      <c r="G370" s="43" t="s">
        <v>3551</v>
      </c>
      <c r="H370" s="41">
        <v>101</v>
      </c>
      <c r="I370" s="43" t="s">
        <v>2689</v>
      </c>
      <c r="J370" s="50">
        <v>1320300</v>
      </c>
      <c r="K370" s="50">
        <v>13203</v>
      </c>
      <c r="L370" s="50">
        <v>0</v>
      </c>
      <c r="M370" s="51"/>
      <c r="N370" s="51"/>
      <c r="O370" s="51"/>
      <c r="P370" s="41"/>
      <c r="Q370" s="51"/>
    </row>
    <row r="371" spans="1:17" ht="12.75">
      <c r="A371" s="41">
        <v>2015</v>
      </c>
      <c r="B371" s="41" t="s">
        <v>2670</v>
      </c>
      <c r="C371" s="41">
        <v>30020300</v>
      </c>
      <c r="D371" s="41" t="s">
        <v>3552</v>
      </c>
      <c r="E371" s="43" t="s">
        <v>3553</v>
      </c>
      <c r="G371" s="43" t="s">
        <v>3554</v>
      </c>
      <c r="H371" s="41">
        <v>101</v>
      </c>
      <c r="I371" s="43" t="s">
        <v>2689</v>
      </c>
      <c r="J371" s="50">
        <v>1425700</v>
      </c>
      <c r="K371" s="50">
        <v>14257</v>
      </c>
      <c r="L371" s="50">
        <v>0</v>
      </c>
      <c r="M371" s="51"/>
      <c r="N371" s="51"/>
      <c r="O371" s="51"/>
      <c r="P371" s="41"/>
      <c r="Q371" s="51"/>
    </row>
    <row r="372" spans="1:17" ht="12.75">
      <c r="A372" s="41">
        <v>2015</v>
      </c>
      <c r="B372" s="41" t="s">
        <v>2670</v>
      </c>
      <c r="C372" s="41">
        <v>30020400</v>
      </c>
      <c r="D372" s="41" t="s">
        <v>3555</v>
      </c>
      <c r="E372" s="43" t="s">
        <v>3556</v>
      </c>
      <c r="F372" s="43" t="s">
        <v>3557</v>
      </c>
      <c r="G372" s="43" t="s">
        <v>3556</v>
      </c>
      <c r="H372" s="41">
        <v>201</v>
      </c>
      <c r="I372" s="43" t="s">
        <v>2681</v>
      </c>
      <c r="J372" s="50">
        <v>35300</v>
      </c>
      <c r="K372" s="50">
        <v>353</v>
      </c>
      <c r="L372" s="50">
        <v>35300</v>
      </c>
      <c r="M372" s="51"/>
      <c r="N372" s="51"/>
      <c r="O372" s="51"/>
      <c r="P372" s="41"/>
      <c r="Q372" s="51"/>
    </row>
    <row r="373" spans="1:17" ht="12.75">
      <c r="A373" s="41">
        <v>2015</v>
      </c>
      <c r="B373" s="41" t="s">
        <v>2670</v>
      </c>
      <c r="C373" s="41">
        <v>30020500</v>
      </c>
      <c r="D373" s="41" t="s">
        <v>3558</v>
      </c>
      <c r="E373" s="43" t="s">
        <v>3559</v>
      </c>
      <c r="F373" s="43" t="s">
        <v>3560</v>
      </c>
      <c r="G373" s="43" t="s">
        <v>3561</v>
      </c>
      <c r="H373" s="41">
        <v>101</v>
      </c>
      <c r="I373" s="43" t="s">
        <v>2689</v>
      </c>
      <c r="J373" s="50">
        <v>789800</v>
      </c>
      <c r="K373" s="50">
        <v>7898</v>
      </c>
      <c r="L373" s="50">
        <v>0</v>
      </c>
      <c r="M373" s="51"/>
      <c r="N373" s="51"/>
      <c r="O373" s="51"/>
      <c r="P373" s="41"/>
      <c r="Q373" s="51"/>
    </row>
    <row r="374" spans="1:17" ht="12.75">
      <c r="A374" s="41">
        <v>2015</v>
      </c>
      <c r="B374" s="41" t="s">
        <v>2670</v>
      </c>
      <c r="C374" s="41">
        <v>30030100</v>
      </c>
      <c r="D374" s="41" t="s">
        <v>3562</v>
      </c>
      <c r="E374" s="43" t="s">
        <v>3563</v>
      </c>
      <c r="G374" s="43" t="s">
        <v>3564</v>
      </c>
      <c r="H374" s="41">
        <v>105</v>
      </c>
      <c r="I374" s="43" t="s">
        <v>2675</v>
      </c>
      <c r="J374" s="50">
        <v>1741100</v>
      </c>
      <c r="K374" s="50">
        <v>8706</v>
      </c>
      <c r="L374" s="50">
        <v>0</v>
      </c>
      <c r="M374" s="51"/>
      <c r="N374" s="51"/>
      <c r="O374" s="51"/>
      <c r="P374" s="41"/>
      <c r="Q374" s="51"/>
    </row>
    <row r="375" spans="1:17" ht="12.75">
      <c r="A375" s="41">
        <v>2015</v>
      </c>
      <c r="B375" s="41" t="s">
        <v>2670</v>
      </c>
      <c r="C375" s="41">
        <v>30030150</v>
      </c>
      <c r="D375" s="41" t="s">
        <v>3565</v>
      </c>
      <c r="E375" s="43" t="s">
        <v>3566</v>
      </c>
      <c r="G375" s="43" t="s">
        <v>3567</v>
      </c>
      <c r="H375" s="41">
        <v>201</v>
      </c>
      <c r="I375" s="43" t="s">
        <v>2681</v>
      </c>
      <c r="J375" s="50">
        <v>149500</v>
      </c>
      <c r="K375" s="50">
        <v>1257</v>
      </c>
      <c r="L375" s="50">
        <v>149500</v>
      </c>
      <c r="M375" s="51"/>
      <c r="N375" s="51"/>
      <c r="O375" s="51"/>
      <c r="P375" s="41"/>
      <c r="Q375" s="51"/>
    </row>
    <row r="376" spans="1:17" ht="12.75">
      <c r="A376" s="41">
        <v>2015</v>
      </c>
      <c r="B376" s="41" t="s">
        <v>2670</v>
      </c>
      <c r="C376" s="41">
        <v>30030200</v>
      </c>
      <c r="D376" s="41" t="s">
        <v>3568</v>
      </c>
      <c r="E376" s="43" t="s">
        <v>3569</v>
      </c>
      <c r="G376" s="43" t="s">
        <v>3570</v>
      </c>
      <c r="H376" s="41">
        <v>101</v>
      </c>
      <c r="I376" s="43" t="s">
        <v>2689</v>
      </c>
      <c r="J376" s="50">
        <v>692000</v>
      </c>
      <c r="K376" s="50">
        <v>3516</v>
      </c>
      <c r="L376" s="50">
        <v>55300</v>
      </c>
      <c r="M376" s="51"/>
      <c r="N376" s="51"/>
      <c r="O376" s="51"/>
      <c r="P376" s="41"/>
      <c r="Q376" s="51"/>
    </row>
    <row r="377" spans="1:17" ht="12.75">
      <c r="A377" s="41">
        <v>2015</v>
      </c>
      <c r="B377" s="41" t="s">
        <v>2670</v>
      </c>
      <c r="C377" s="41">
        <v>30030300</v>
      </c>
      <c r="D377" s="41" t="s">
        <v>3571</v>
      </c>
      <c r="E377" s="43" t="s">
        <v>2672</v>
      </c>
      <c r="F377" s="43" t="s">
        <v>2673</v>
      </c>
      <c r="G377" s="43" t="s">
        <v>2674</v>
      </c>
      <c r="H377" s="41">
        <v>105</v>
      </c>
      <c r="I377" s="43" t="s">
        <v>2675</v>
      </c>
      <c r="J377" s="50">
        <v>602000</v>
      </c>
      <c r="K377" s="50">
        <v>6020</v>
      </c>
      <c r="L377" s="50">
        <v>0</v>
      </c>
      <c r="M377" s="51"/>
      <c r="N377" s="51"/>
      <c r="O377" s="51"/>
      <c r="P377" s="41"/>
      <c r="Q377" s="51"/>
    </row>
    <row r="378" spans="1:17" ht="12.75">
      <c r="A378" s="41">
        <v>2015</v>
      </c>
      <c r="B378" s="41" t="s">
        <v>2670</v>
      </c>
      <c r="C378" s="41">
        <v>30030400</v>
      </c>
      <c r="D378" s="41" t="s">
        <v>3572</v>
      </c>
      <c r="E378" s="43" t="s">
        <v>3573</v>
      </c>
      <c r="G378" s="43" t="s">
        <v>3574</v>
      </c>
      <c r="H378" s="41">
        <v>101</v>
      </c>
      <c r="I378" s="43" t="s">
        <v>2689</v>
      </c>
      <c r="J378" s="50">
        <v>560400</v>
      </c>
      <c r="K378" s="50">
        <v>2802</v>
      </c>
      <c r="L378" s="50">
        <v>0</v>
      </c>
      <c r="M378" s="51"/>
      <c r="N378" s="51"/>
      <c r="O378" s="51"/>
      <c r="P378" s="41"/>
      <c r="Q378" s="51"/>
    </row>
    <row r="379" spans="1:17" ht="12.75">
      <c r="A379" s="41">
        <v>2015</v>
      </c>
      <c r="B379" s="41" t="s">
        <v>2670</v>
      </c>
      <c r="C379" s="41">
        <v>30030450</v>
      </c>
      <c r="D379" s="41" t="s">
        <v>3575</v>
      </c>
      <c r="E379" s="43" t="s">
        <v>3458</v>
      </c>
      <c r="G379" s="43" t="s">
        <v>3459</v>
      </c>
      <c r="H379" s="41">
        <v>101</v>
      </c>
      <c r="I379" s="43" t="s">
        <v>2689</v>
      </c>
      <c r="J379" s="50">
        <v>360700</v>
      </c>
      <c r="K379" s="50">
        <v>2644</v>
      </c>
      <c r="L379" s="50">
        <v>0</v>
      </c>
      <c r="M379" s="51"/>
      <c r="N379" s="51"/>
      <c r="O379" s="51"/>
      <c r="P379" s="41"/>
      <c r="Q379" s="51"/>
    </row>
    <row r="380" spans="1:17" ht="12.75">
      <c r="A380" s="41">
        <v>2015</v>
      </c>
      <c r="B380" s="41" t="s">
        <v>2670</v>
      </c>
      <c r="C380" s="41">
        <v>30030500</v>
      </c>
      <c r="D380" s="41" t="s">
        <v>3576</v>
      </c>
      <c r="E380" s="43" t="s">
        <v>3577</v>
      </c>
      <c r="F380" s="43" t="s">
        <v>3578</v>
      </c>
      <c r="G380" s="43" t="s">
        <v>3577</v>
      </c>
      <c r="H380" s="41">
        <v>101</v>
      </c>
      <c r="I380" s="43" t="s">
        <v>2689</v>
      </c>
      <c r="J380" s="50">
        <v>594000</v>
      </c>
      <c r="K380" s="50">
        <v>5940</v>
      </c>
      <c r="L380" s="50">
        <v>0</v>
      </c>
      <c r="M380" s="51"/>
      <c r="N380" s="51"/>
      <c r="O380" s="51"/>
      <c r="P380" s="41"/>
      <c r="Q380" s="51"/>
    </row>
    <row r="381" spans="1:17" ht="12.75">
      <c r="A381" s="41">
        <v>2015</v>
      </c>
      <c r="B381" s="41" t="s">
        <v>2670</v>
      </c>
      <c r="C381" s="41">
        <v>30030550</v>
      </c>
      <c r="D381" s="41" t="s">
        <v>3579</v>
      </c>
      <c r="E381" s="43" t="s">
        <v>3547</v>
      </c>
      <c r="G381" s="43" t="s">
        <v>3548</v>
      </c>
      <c r="H381" s="41">
        <v>101</v>
      </c>
      <c r="I381" s="43" t="s">
        <v>2689</v>
      </c>
      <c r="J381" s="50">
        <v>622500</v>
      </c>
      <c r="K381" s="50">
        <v>4041</v>
      </c>
      <c r="L381" s="50">
        <v>233000</v>
      </c>
      <c r="M381" s="51"/>
      <c r="N381" s="51"/>
      <c r="O381" s="51"/>
      <c r="P381" s="41"/>
      <c r="Q381" s="51"/>
    </row>
    <row r="382" spans="1:17" ht="12.75">
      <c r="A382" s="41">
        <v>2015</v>
      </c>
      <c r="B382" s="41" t="s">
        <v>2670</v>
      </c>
      <c r="C382" s="41">
        <v>30030600</v>
      </c>
      <c r="D382" s="41" t="s">
        <v>3580</v>
      </c>
      <c r="E382" s="43" t="s">
        <v>3581</v>
      </c>
      <c r="G382" s="43" t="s">
        <v>3581</v>
      </c>
      <c r="H382" s="41">
        <v>101</v>
      </c>
      <c r="I382" s="43" t="s">
        <v>2689</v>
      </c>
      <c r="J382" s="50">
        <v>677200</v>
      </c>
      <c r="K382" s="50">
        <v>6772</v>
      </c>
      <c r="L382" s="50">
        <v>0</v>
      </c>
      <c r="M382" s="51"/>
      <c r="N382" s="51"/>
      <c r="O382" s="51"/>
      <c r="P382" s="41"/>
      <c r="Q382" s="51"/>
    </row>
    <row r="383" spans="1:17" ht="12.75">
      <c r="A383" s="41">
        <v>2015</v>
      </c>
      <c r="B383" s="41" t="s">
        <v>2670</v>
      </c>
      <c r="C383" s="41">
        <v>30030700</v>
      </c>
      <c r="D383" s="41" t="s">
        <v>3582</v>
      </c>
      <c r="E383" s="43" t="s">
        <v>3583</v>
      </c>
      <c r="G383" s="43" t="s">
        <v>3584</v>
      </c>
      <c r="H383" s="41">
        <v>201</v>
      </c>
      <c r="I383" s="43" t="s">
        <v>2681</v>
      </c>
      <c r="J383" s="50">
        <v>109800</v>
      </c>
      <c r="K383" s="50">
        <v>824</v>
      </c>
      <c r="L383" s="50">
        <v>109800</v>
      </c>
      <c r="M383" s="51"/>
      <c r="N383" s="51"/>
      <c r="O383" s="51"/>
      <c r="P383" s="41"/>
      <c r="Q383" s="51"/>
    </row>
    <row r="384" spans="1:17" ht="12.75">
      <c r="A384" s="41">
        <v>2015</v>
      </c>
      <c r="B384" s="41" t="s">
        <v>2670</v>
      </c>
      <c r="C384" s="41">
        <v>30040100</v>
      </c>
      <c r="D384" s="41" t="s">
        <v>3585</v>
      </c>
      <c r="E384" s="43" t="s">
        <v>3586</v>
      </c>
      <c r="G384" s="43" t="s">
        <v>3587</v>
      </c>
      <c r="H384" s="41">
        <v>101</v>
      </c>
      <c r="I384" s="43" t="s">
        <v>2689</v>
      </c>
      <c r="J384" s="50">
        <v>677700</v>
      </c>
      <c r="K384" s="50">
        <v>4175</v>
      </c>
      <c r="L384" s="50">
        <v>0</v>
      </c>
      <c r="M384" s="51"/>
      <c r="N384" s="51"/>
      <c r="O384" s="51"/>
      <c r="P384" s="41"/>
      <c r="Q384" s="51"/>
    </row>
    <row r="385" spans="1:17" ht="12.75">
      <c r="A385" s="41">
        <v>2015</v>
      </c>
      <c r="B385" s="41" t="s">
        <v>2670</v>
      </c>
      <c r="C385" s="41">
        <v>30040200</v>
      </c>
      <c r="D385" s="41" t="s">
        <v>3588</v>
      </c>
      <c r="E385" s="43" t="s">
        <v>3589</v>
      </c>
      <c r="G385" s="43" t="s">
        <v>3589</v>
      </c>
      <c r="H385" s="41">
        <v>101</v>
      </c>
      <c r="I385" s="43" t="s">
        <v>2689</v>
      </c>
      <c r="J385" s="50">
        <v>408500</v>
      </c>
      <c r="K385" s="50">
        <v>1833</v>
      </c>
      <c r="L385" s="50">
        <v>102500</v>
      </c>
      <c r="M385" s="51"/>
      <c r="N385" s="51"/>
      <c r="O385" s="51"/>
      <c r="P385" s="41"/>
      <c r="Q385" s="51"/>
    </row>
    <row r="386" spans="1:17" ht="12.75">
      <c r="A386" s="41">
        <v>2015</v>
      </c>
      <c r="B386" s="41" t="s">
        <v>2670</v>
      </c>
      <c r="C386" s="41">
        <v>30040300</v>
      </c>
      <c r="D386" s="41" t="s">
        <v>3590</v>
      </c>
      <c r="E386" s="43" t="s">
        <v>3591</v>
      </c>
      <c r="G386" s="43" t="s">
        <v>3592</v>
      </c>
      <c r="H386" s="41">
        <v>101</v>
      </c>
      <c r="I386" s="43" t="s">
        <v>2689</v>
      </c>
      <c r="J386" s="50">
        <v>663700</v>
      </c>
      <c r="K386" s="50">
        <v>3319</v>
      </c>
      <c r="L386" s="50">
        <v>0</v>
      </c>
      <c r="M386" s="51"/>
      <c r="N386" s="51"/>
      <c r="O386" s="51"/>
      <c r="P386" s="41"/>
      <c r="Q386" s="51"/>
    </row>
    <row r="387" spans="1:17" ht="12.75">
      <c r="A387" s="41">
        <v>2015</v>
      </c>
      <c r="B387" s="41" t="s">
        <v>2670</v>
      </c>
      <c r="C387" s="41">
        <v>30040400</v>
      </c>
      <c r="D387" s="41" t="s">
        <v>3593</v>
      </c>
      <c r="E387" s="43" t="s">
        <v>3594</v>
      </c>
      <c r="G387" s="43" t="s">
        <v>3595</v>
      </c>
      <c r="H387" s="41">
        <v>101</v>
      </c>
      <c r="I387" s="43" t="s">
        <v>2689</v>
      </c>
      <c r="J387" s="50">
        <v>695200</v>
      </c>
      <c r="K387" s="50">
        <v>6952</v>
      </c>
      <c r="L387" s="50">
        <v>0</v>
      </c>
      <c r="M387" s="51"/>
      <c r="N387" s="51"/>
      <c r="O387" s="51"/>
      <c r="P387" s="41"/>
      <c r="Q387" s="51"/>
    </row>
    <row r="388" spans="1:17" ht="12.75">
      <c r="A388" s="41">
        <v>2015</v>
      </c>
      <c r="B388" s="41" t="s">
        <v>2670</v>
      </c>
      <c r="C388" s="41">
        <v>30040500</v>
      </c>
      <c r="D388" s="41" t="s">
        <v>3596</v>
      </c>
      <c r="E388" s="43" t="s">
        <v>3594</v>
      </c>
      <c r="G388" s="43" t="s">
        <v>3595</v>
      </c>
      <c r="H388" s="41">
        <v>101</v>
      </c>
      <c r="I388" s="43" t="s">
        <v>2689</v>
      </c>
      <c r="J388" s="50">
        <v>1172700</v>
      </c>
      <c r="K388" s="50">
        <v>5967</v>
      </c>
      <c r="L388" s="50">
        <v>80600</v>
      </c>
      <c r="M388" s="51"/>
      <c r="N388" s="51"/>
      <c r="O388" s="51"/>
      <c r="P388" s="41"/>
      <c r="Q388" s="51"/>
    </row>
    <row r="389" spans="1:17" ht="12.75">
      <c r="A389" s="41">
        <v>2015</v>
      </c>
      <c r="B389" s="41" t="s">
        <v>2670</v>
      </c>
      <c r="C389" s="41">
        <v>30040600</v>
      </c>
      <c r="D389" s="41" t="s">
        <v>3597</v>
      </c>
      <c r="E389" s="43" t="s">
        <v>3598</v>
      </c>
      <c r="G389" s="43" t="s">
        <v>3599</v>
      </c>
      <c r="H389" s="41">
        <v>105</v>
      </c>
      <c r="I389" s="43" t="s">
        <v>2675</v>
      </c>
      <c r="J389" s="50">
        <v>739300</v>
      </c>
      <c r="K389" s="50">
        <v>3697</v>
      </c>
      <c r="L389" s="50">
        <v>0</v>
      </c>
      <c r="M389" s="51"/>
      <c r="N389" s="51"/>
      <c r="O389" s="51"/>
      <c r="P389" s="41"/>
      <c r="Q389" s="51"/>
    </row>
    <row r="390" spans="1:17" ht="12.75">
      <c r="A390" s="41">
        <v>2015</v>
      </c>
      <c r="B390" s="41" t="s">
        <v>2670</v>
      </c>
      <c r="C390" s="41">
        <v>30040700</v>
      </c>
      <c r="D390" s="41" t="s">
        <v>3600</v>
      </c>
      <c r="E390" s="43" t="s">
        <v>3591</v>
      </c>
      <c r="G390" s="43" t="s">
        <v>3592</v>
      </c>
      <c r="H390" s="41">
        <v>101</v>
      </c>
      <c r="I390" s="43" t="s">
        <v>2689</v>
      </c>
      <c r="J390" s="50">
        <v>722700</v>
      </c>
      <c r="K390" s="50">
        <v>6416</v>
      </c>
      <c r="L390" s="50">
        <v>0</v>
      </c>
      <c r="M390" s="51"/>
      <c r="N390" s="51"/>
      <c r="O390" s="51"/>
      <c r="P390" s="41"/>
      <c r="Q390" s="51"/>
    </row>
    <row r="391" spans="1:17" ht="12.75">
      <c r="A391" s="41">
        <v>2015</v>
      </c>
      <c r="B391" s="41" t="s">
        <v>2670</v>
      </c>
      <c r="C391" s="41">
        <v>30040720</v>
      </c>
      <c r="D391" s="41" t="s">
        <v>3601</v>
      </c>
      <c r="E391" s="43" t="s">
        <v>3602</v>
      </c>
      <c r="F391" s="43" t="s">
        <v>3603</v>
      </c>
      <c r="G391" s="43" t="s">
        <v>3602</v>
      </c>
      <c r="H391" s="41">
        <v>958</v>
      </c>
      <c r="I391" s="43" t="s">
        <v>3357</v>
      </c>
      <c r="J391" s="50">
        <v>14200</v>
      </c>
      <c r="K391" s="50">
        <v>0</v>
      </c>
      <c r="L391" s="50">
        <v>0</v>
      </c>
      <c r="M391" s="51"/>
      <c r="N391" s="51"/>
      <c r="O391" s="51"/>
      <c r="P391" s="41"/>
      <c r="Q391" s="51"/>
    </row>
    <row r="392" spans="1:17" ht="12.75">
      <c r="A392" s="41">
        <v>2015</v>
      </c>
      <c r="B392" s="41" t="s">
        <v>2670</v>
      </c>
      <c r="C392" s="41">
        <v>30040800</v>
      </c>
      <c r="D392" s="41" t="s">
        <v>3604</v>
      </c>
      <c r="E392" s="43" t="s">
        <v>3605</v>
      </c>
      <c r="G392" s="43" t="s">
        <v>3606</v>
      </c>
      <c r="H392" s="41">
        <v>101</v>
      </c>
      <c r="I392" s="43" t="s">
        <v>2689</v>
      </c>
      <c r="J392" s="50">
        <v>601100</v>
      </c>
      <c r="K392" s="50">
        <v>6011</v>
      </c>
      <c r="L392" s="50">
        <v>0</v>
      </c>
      <c r="M392" s="51"/>
      <c r="N392" s="51"/>
      <c r="O392" s="51"/>
      <c r="P392" s="41"/>
      <c r="Q392" s="51"/>
    </row>
    <row r="393" spans="1:17" ht="12.75">
      <c r="A393" s="41">
        <v>2015</v>
      </c>
      <c r="B393" s="41" t="s">
        <v>2670</v>
      </c>
      <c r="C393" s="41">
        <v>30040820</v>
      </c>
      <c r="D393" s="41" t="s">
        <v>3607</v>
      </c>
      <c r="E393" s="43" t="s">
        <v>3602</v>
      </c>
      <c r="F393" s="43" t="s">
        <v>3603</v>
      </c>
      <c r="G393" s="43" t="s">
        <v>3602</v>
      </c>
      <c r="H393" s="41">
        <v>958</v>
      </c>
      <c r="I393" s="43" t="s">
        <v>3357</v>
      </c>
      <c r="J393" s="50">
        <v>14300</v>
      </c>
      <c r="K393" s="50">
        <v>0</v>
      </c>
      <c r="L393" s="50">
        <v>0</v>
      </c>
      <c r="M393" s="51"/>
      <c r="N393" s="51"/>
      <c r="O393" s="51"/>
      <c r="P393" s="41"/>
      <c r="Q393" s="51"/>
    </row>
    <row r="394" spans="1:17" ht="12.75">
      <c r="A394" s="41">
        <v>2015</v>
      </c>
      <c r="B394" s="41" t="s">
        <v>2670</v>
      </c>
      <c r="C394" s="41">
        <v>30040825</v>
      </c>
      <c r="D394" s="41" t="s">
        <v>3608</v>
      </c>
      <c r="E394" s="43" t="s">
        <v>3609</v>
      </c>
      <c r="F394" s="43" t="s">
        <v>2772</v>
      </c>
      <c r="G394" s="43" t="s">
        <v>3610</v>
      </c>
      <c r="H394" s="41">
        <v>101</v>
      </c>
      <c r="I394" s="43" t="s">
        <v>2689</v>
      </c>
      <c r="J394" s="50">
        <v>365700</v>
      </c>
      <c r="K394" s="50">
        <v>1829</v>
      </c>
      <c r="L394" s="50">
        <v>0</v>
      </c>
      <c r="M394" s="51"/>
      <c r="N394" s="51"/>
      <c r="O394" s="51"/>
      <c r="P394" s="41"/>
      <c r="Q394" s="51"/>
    </row>
    <row r="395" spans="1:17" ht="12.75">
      <c r="A395" s="41">
        <v>2015</v>
      </c>
      <c r="B395" s="41" t="s">
        <v>2670</v>
      </c>
      <c r="C395" s="41">
        <v>30040850</v>
      </c>
      <c r="D395" s="41" t="s">
        <v>3611</v>
      </c>
      <c r="E395" s="43" t="s">
        <v>3609</v>
      </c>
      <c r="F395" s="43" t="s">
        <v>2772</v>
      </c>
      <c r="G395" s="43" t="s">
        <v>3610</v>
      </c>
      <c r="H395" s="41">
        <v>101</v>
      </c>
      <c r="I395" s="43" t="s">
        <v>2689</v>
      </c>
      <c r="J395" s="50">
        <v>93600</v>
      </c>
      <c r="K395" s="50">
        <v>530</v>
      </c>
      <c r="L395" s="50">
        <v>62400</v>
      </c>
      <c r="M395" s="51"/>
      <c r="N395" s="51"/>
      <c r="O395" s="51"/>
      <c r="P395" s="41"/>
      <c r="Q395" s="51"/>
    </row>
    <row r="396" spans="1:17" ht="12.75">
      <c r="A396" s="41">
        <v>2015</v>
      </c>
      <c r="B396" s="41" t="s">
        <v>2670</v>
      </c>
      <c r="C396" s="41">
        <v>30050100</v>
      </c>
      <c r="D396" s="41" t="s">
        <v>3612</v>
      </c>
      <c r="E396" s="43" t="s">
        <v>3581</v>
      </c>
      <c r="G396" s="43" t="s">
        <v>3581</v>
      </c>
      <c r="H396" s="41">
        <v>101</v>
      </c>
      <c r="I396" s="43" t="s">
        <v>2689</v>
      </c>
      <c r="J396" s="50">
        <v>1355200</v>
      </c>
      <c r="K396" s="50">
        <v>13552</v>
      </c>
      <c r="L396" s="50">
        <v>0</v>
      </c>
      <c r="M396" s="51"/>
      <c r="N396" s="51"/>
      <c r="O396" s="51"/>
      <c r="P396" s="41"/>
      <c r="Q396" s="51"/>
    </row>
    <row r="397" spans="1:17" ht="12.75">
      <c r="A397" s="41">
        <v>2015</v>
      </c>
      <c r="B397" s="41" t="s">
        <v>2670</v>
      </c>
      <c r="C397" s="41">
        <v>30050150</v>
      </c>
      <c r="D397" s="41" t="s">
        <v>3613</v>
      </c>
      <c r="E397" s="43" t="s">
        <v>3614</v>
      </c>
      <c r="G397" s="43" t="s">
        <v>3614</v>
      </c>
      <c r="H397" s="41">
        <v>101</v>
      </c>
      <c r="I397" s="43" t="s">
        <v>2689</v>
      </c>
      <c r="J397" s="50">
        <v>378600</v>
      </c>
      <c r="K397" s="50">
        <v>2732</v>
      </c>
      <c r="L397" s="50">
        <v>0</v>
      </c>
      <c r="M397" s="51"/>
      <c r="N397" s="51"/>
      <c r="O397" s="51"/>
      <c r="P397" s="41"/>
      <c r="Q397" s="51"/>
    </row>
    <row r="398" spans="1:17" ht="12.75">
      <c r="A398" s="41">
        <v>2015</v>
      </c>
      <c r="B398" s="41" t="s">
        <v>2670</v>
      </c>
      <c r="C398" s="41">
        <v>30050200</v>
      </c>
      <c r="D398" s="41" t="s">
        <v>3615</v>
      </c>
      <c r="E398" s="43" t="s">
        <v>3594</v>
      </c>
      <c r="G398" s="43" t="s">
        <v>3595</v>
      </c>
      <c r="H398" s="41">
        <v>101</v>
      </c>
      <c r="I398" s="43" t="s">
        <v>2689</v>
      </c>
      <c r="J398" s="50">
        <v>719200</v>
      </c>
      <c r="K398" s="50">
        <v>7192</v>
      </c>
      <c r="L398" s="50">
        <v>0</v>
      </c>
      <c r="M398" s="51"/>
      <c r="N398" s="51"/>
      <c r="O398" s="51"/>
      <c r="P398" s="41"/>
      <c r="Q398" s="51"/>
    </row>
    <row r="399" spans="1:17" ht="12.75">
      <c r="A399" s="41">
        <v>2015</v>
      </c>
      <c r="B399" s="41" t="s">
        <v>2670</v>
      </c>
      <c r="C399" s="41">
        <v>30050300</v>
      </c>
      <c r="D399" s="41" t="s">
        <v>3616</v>
      </c>
      <c r="E399" s="43" t="s">
        <v>3617</v>
      </c>
      <c r="G399" s="43" t="s">
        <v>3618</v>
      </c>
      <c r="H399" s="41">
        <v>101</v>
      </c>
      <c r="I399" s="43" t="s">
        <v>2689</v>
      </c>
      <c r="J399" s="50">
        <v>682800</v>
      </c>
      <c r="K399" s="50">
        <v>6828</v>
      </c>
      <c r="L399" s="50">
        <v>0</v>
      </c>
      <c r="M399" s="51"/>
      <c r="N399" s="51"/>
      <c r="O399" s="51"/>
      <c r="P399" s="41"/>
      <c r="Q399" s="51"/>
    </row>
    <row r="400" spans="1:17" ht="12.75">
      <c r="A400" s="41">
        <v>2015</v>
      </c>
      <c r="B400" s="41" t="s">
        <v>2670</v>
      </c>
      <c r="C400" s="41">
        <v>30050325</v>
      </c>
      <c r="D400" s="41" t="s">
        <v>3619</v>
      </c>
      <c r="E400" s="43" t="s">
        <v>3620</v>
      </c>
      <c r="G400" s="43" t="s">
        <v>3621</v>
      </c>
      <c r="H400" s="41">
        <v>101</v>
      </c>
      <c r="I400" s="43" t="s">
        <v>2689</v>
      </c>
      <c r="J400" s="50">
        <v>589900</v>
      </c>
      <c r="K400" s="50">
        <v>4120</v>
      </c>
      <c r="L400" s="50">
        <v>0</v>
      </c>
      <c r="M400" s="51"/>
      <c r="N400" s="51"/>
      <c r="O400" s="51"/>
      <c r="P400" s="41"/>
      <c r="Q400" s="51"/>
    </row>
    <row r="401" spans="1:17" ht="12.75">
      <c r="A401" s="41">
        <v>2015</v>
      </c>
      <c r="B401" s="41" t="s">
        <v>2670</v>
      </c>
      <c r="C401" s="41">
        <v>30050350</v>
      </c>
      <c r="D401" s="41" t="s">
        <v>3622</v>
      </c>
      <c r="E401" s="43" t="s">
        <v>3623</v>
      </c>
      <c r="G401" s="43" t="s">
        <v>3624</v>
      </c>
      <c r="H401" s="41">
        <v>101</v>
      </c>
      <c r="I401" s="43" t="s">
        <v>2689</v>
      </c>
      <c r="J401" s="50">
        <v>210700</v>
      </c>
      <c r="K401" s="50">
        <v>1557</v>
      </c>
      <c r="L401" s="50">
        <v>148500</v>
      </c>
      <c r="M401" s="51"/>
      <c r="N401" s="51"/>
      <c r="O401" s="51"/>
      <c r="P401" s="41"/>
      <c r="Q401" s="51"/>
    </row>
    <row r="402" spans="1:17" ht="12.75">
      <c r="A402" s="41">
        <v>2015</v>
      </c>
      <c r="B402" s="41" t="s">
        <v>2670</v>
      </c>
      <c r="C402" s="41">
        <v>30050355</v>
      </c>
      <c r="D402" s="41" t="s">
        <v>3625</v>
      </c>
      <c r="E402" s="43" t="s">
        <v>3626</v>
      </c>
      <c r="G402" s="43" t="s">
        <v>3627</v>
      </c>
      <c r="H402" s="41">
        <v>101</v>
      </c>
      <c r="I402" s="43" t="s">
        <v>2689</v>
      </c>
      <c r="J402" s="50">
        <v>135900</v>
      </c>
      <c r="K402" s="50">
        <v>524</v>
      </c>
      <c r="L402" s="50">
        <v>0</v>
      </c>
      <c r="M402" s="51"/>
      <c r="N402" s="51"/>
      <c r="O402" s="51"/>
      <c r="P402" s="41"/>
      <c r="Q402" s="51"/>
    </row>
    <row r="403" spans="1:17" ht="12.75">
      <c r="A403" s="41">
        <v>2015</v>
      </c>
      <c r="B403" s="41" t="s">
        <v>2670</v>
      </c>
      <c r="C403" s="41">
        <v>30050375</v>
      </c>
      <c r="D403" s="41" t="s">
        <v>3628</v>
      </c>
      <c r="E403" s="43" t="s">
        <v>3629</v>
      </c>
      <c r="G403" s="43" t="s">
        <v>3630</v>
      </c>
      <c r="H403" s="41">
        <v>101</v>
      </c>
      <c r="I403" s="43" t="s">
        <v>2689</v>
      </c>
      <c r="J403" s="50">
        <v>655900</v>
      </c>
      <c r="K403" s="50">
        <v>6559</v>
      </c>
      <c r="L403" s="50">
        <v>0</v>
      </c>
      <c r="M403" s="51"/>
      <c r="N403" s="51"/>
      <c r="O403" s="51"/>
      <c r="P403" s="41"/>
      <c r="Q403" s="51"/>
    </row>
    <row r="404" spans="1:17" ht="12.75">
      <c r="A404" s="41">
        <v>2015</v>
      </c>
      <c r="B404" s="41" t="s">
        <v>2670</v>
      </c>
      <c r="C404" s="41">
        <v>30050400</v>
      </c>
      <c r="D404" s="41" t="s">
        <v>3631</v>
      </c>
      <c r="E404" s="43" t="s">
        <v>3632</v>
      </c>
      <c r="G404" s="43" t="s">
        <v>3633</v>
      </c>
      <c r="H404" s="41">
        <v>105</v>
      </c>
      <c r="I404" s="43" t="s">
        <v>2675</v>
      </c>
      <c r="J404" s="50">
        <v>702900</v>
      </c>
      <c r="K404" s="50">
        <v>3515</v>
      </c>
      <c r="L404" s="50">
        <v>0</v>
      </c>
      <c r="M404" s="51"/>
      <c r="N404" s="51"/>
      <c r="O404" s="51"/>
      <c r="P404" s="41"/>
      <c r="Q404" s="51"/>
    </row>
    <row r="405" spans="1:17" ht="12.75">
      <c r="A405" s="41">
        <v>2015</v>
      </c>
      <c r="B405" s="41" t="s">
        <v>2670</v>
      </c>
      <c r="C405" s="41">
        <v>30050450</v>
      </c>
      <c r="D405" s="41" t="s">
        <v>3634</v>
      </c>
      <c r="E405" s="43" t="s">
        <v>3635</v>
      </c>
      <c r="G405" s="43" t="s">
        <v>3636</v>
      </c>
      <c r="H405" s="41">
        <v>101</v>
      </c>
      <c r="I405" s="43" t="s">
        <v>2689</v>
      </c>
      <c r="J405" s="50">
        <v>628600</v>
      </c>
      <c r="K405" s="50">
        <v>6286</v>
      </c>
      <c r="L405" s="50">
        <v>0</v>
      </c>
      <c r="M405" s="51"/>
      <c r="N405" s="51"/>
      <c r="O405" s="51"/>
      <c r="P405" s="41"/>
      <c r="Q405" s="51"/>
    </row>
    <row r="406" spans="1:17" ht="12.75">
      <c r="A406" s="41">
        <v>2015</v>
      </c>
      <c r="B406" s="41" t="s">
        <v>2670</v>
      </c>
      <c r="C406" s="41">
        <v>30050500</v>
      </c>
      <c r="D406" s="41" t="s">
        <v>3637</v>
      </c>
      <c r="E406" s="43" t="s">
        <v>3638</v>
      </c>
      <c r="G406" s="43" t="s">
        <v>3638</v>
      </c>
      <c r="H406" s="41">
        <v>240</v>
      </c>
      <c r="I406" s="43" t="s">
        <v>3639</v>
      </c>
      <c r="J406" s="50">
        <v>54500</v>
      </c>
      <c r="K406" s="50">
        <v>1090</v>
      </c>
      <c r="L406" s="50">
        <v>54500</v>
      </c>
      <c r="M406" s="51"/>
      <c r="N406" s="51"/>
      <c r="O406" s="51"/>
      <c r="P406" s="41"/>
      <c r="Q406" s="51"/>
    </row>
    <row r="407" spans="1:17" ht="12.75">
      <c r="A407" s="41">
        <v>2015</v>
      </c>
      <c r="B407" s="41" t="s">
        <v>2670</v>
      </c>
      <c r="C407" s="41">
        <v>30060100</v>
      </c>
      <c r="D407" s="41" t="s">
        <v>3640</v>
      </c>
      <c r="E407" s="43" t="s">
        <v>3641</v>
      </c>
      <c r="G407" s="43" t="s">
        <v>3642</v>
      </c>
      <c r="H407" s="41">
        <v>101</v>
      </c>
      <c r="I407" s="43" t="s">
        <v>2689</v>
      </c>
      <c r="J407" s="50">
        <v>537400</v>
      </c>
      <c r="K407" s="50">
        <v>2687</v>
      </c>
      <c r="L407" s="50">
        <v>0</v>
      </c>
      <c r="M407" s="51"/>
      <c r="N407" s="51"/>
      <c r="O407" s="51"/>
      <c r="P407" s="41"/>
      <c r="Q407" s="51"/>
    </row>
    <row r="408" spans="1:17" ht="12.75">
      <c r="A408" s="41">
        <v>2015</v>
      </c>
      <c r="B408" s="41" t="s">
        <v>2670</v>
      </c>
      <c r="C408" s="41">
        <v>30060200</v>
      </c>
      <c r="D408" s="41" t="s">
        <v>3643</v>
      </c>
      <c r="E408" s="43" t="s">
        <v>3617</v>
      </c>
      <c r="G408" s="43" t="s">
        <v>3618</v>
      </c>
      <c r="H408" s="41">
        <v>101</v>
      </c>
      <c r="I408" s="43" t="s">
        <v>2689</v>
      </c>
      <c r="J408" s="50">
        <v>605600</v>
      </c>
      <c r="K408" s="50">
        <v>2925</v>
      </c>
      <c r="L408" s="50">
        <v>0</v>
      </c>
      <c r="M408" s="51"/>
      <c r="N408" s="51"/>
      <c r="O408" s="51"/>
      <c r="P408" s="41"/>
      <c r="Q408" s="51"/>
    </row>
    <row r="409" spans="1:17" ht="12.75">
      <c r="A409" s="41">
        <v>2015</v>
      </c>
      <c r="B409" s="41" t="s">
        <v>2670</v>
      </c>
      <c r="C409" s="41">
        <v>30060300</v>
      </c>
      <c r="D409" s="41" t="s">
        <v>3644</v>
      </c>
      <c r="E409" s="43" t="s">
        <v>3645</v>
      </c>
      <c r="G409" s="43" t="s">
        <v>3645</v>
      </c>
      <c r="H409" s="41">
        <v>105</v>
      </c>
      <c r="I409" s="43" t="s">
        <v>2675</v>
      </c>
      <c r="J409" s="50">
        <v>1929400</v>
      </c>
      <c r="K409" s="50">
        <v>19294</v>
      </c>
      <c r="L409" s="50">
        <v>0</v>
      </c>
      <c r="M409" s="51"/>
      <c r="N409" s="51"/>
      <c r="O409" s="51"/>
      <c r="P409" s="41"/>
      <c r="Q409" s="51"/>
    </row>
    <row r="410" spans="1:17" ht="12.75">
      <c r="A410" s="41">
        <v>2015</v>
      </c>
      <c r="B410" s="41" t="s">
        <v>2670</v>
      </c>
      <c r="C410" s="41">
        <v>30060400</v>
      </c>
      <c r="D410" s="41" t="s">
        <v>3646</v>
      </c>
      <c r="E410" s="43" t="s">
        <v>3647</v>
      </c>
      <c r="F410" s="43" t="s">
        <v>3648</v>
      </c>
      <c r="G410" s="43" t="s">
        <v>3649</v>
      </c>
      <c r="H410" s="41">
        <v>981</v>
      </c>
      <c r="I410" s="43" t="s">
        <v>3156</v>
      </c>
      <c r="J410" s="50">
        <v>125000</v>
      </c>
      <c r="K410" s="50">
        <v>0</v>
      </c>
      <c r="L410" s="50">
        <v>0</v>
      </c>
      <c r="M410" s="51"/>
      <c r="N410" s="51"/>
      <c r="O410" s="51"/>
      <c r="P410" s="41"/>
      <c r="Q410" s="51"/>
    </row>
    <row r="411" spans="1:17" ht="12.75">
      <c r="A411" s="41">
        <v>2015</v>
      </c>
      <c r="B411" s="41" t="s">
        <v>2670</v>
      </c>
      <c r="C411" s="41">
        <v>30060500</v>
      </c>
      <c r="D411" s="41" t="s">
        <v>3650</v>
      </c>
      <c r="E411" s="43" t="s">
        <v>3651</v>
      </c>
      <c r="G411" s="43" t="s">
        <v>3652</v>
      </c>
      <c r="H411" s="41">
        <v>101</v>
      </c>
      <c r="I411" s="43" t="s">
        <v>2689</v>
      </c>
      <c r="J411" s="50">
        <v>288800</v>
      </c>
      <c r="K411" s="50">
        <v>1444</v>
      </c>
      <c r="L411" s="50">
        <v>0</v>
      </c>
      <c r="M411" s="51"/>
      <c r="N411" s="51"/>
      <c r="O411" s="51"/>
      <c r="P411" s="41"/>
      <c r="Q411" s="51"/>
    </row>
    <row r="412" spans="1:17" ht="12.75">
      <c r="A412" s="41">
        <v>2015</v>
      </c>
      <c r="B412" s="41" t="s">
        <v>2670</v>
      </c>
      <c r="C412" s="41">
        <v>30060600</v>
      </c>
      <c r="D412" s="41" t="s">
        <v>3653</v>
      </c>
      <c r="E412" s="43" t="s">
        <v>3654</v>
      </c>
      <c r="G412" s="43" t="s">
        <v>3655</v>
      </c>
      <c r="H412" s="41">
        <v>101</v>
      </c>
      <c r="I412" s="43" t="s">
        <v>2689</v>
      </c>
      <c r="J412" s="50">
        <v>218600</v>
      </c>
      <c r="K412" s="50">
        <v>1840</v>
      </c>
      <c r="L412" s="50">
        <v>189800</v>
      </c>
      <c r="M412" s="51"/>
      <c r="N412" s="51"/>
      <c r="O412" s="51"/>
      <c r="P412" s="41"/>
      <c r="Q412" s="51"/>
    </row>
    <row r="413" spans="1:17" ht="12.75">
      <c r="A413" s="41">
        <v>2015</v>
      </c>
      <c r="B413" s="41" t="s">
        <v>2670</v>
      </c>
      <c r="C413" s="41">
        <v>30060650</v>
      </c>
      <c r="D413" s="41" t="s">
        <v>3656</v>
      </c>
      <c r="E413" s="43" t="s">
        <v>3657</v>
      </c>
      <c r="F413" s="43" t="s">
        <v>3648</v>
      </c>
      <c r="G413" s="43" t="s">
        <v>3649</v>
      </c>
      <c r="H413" s="41">
        <v>981</v>
      </c>
      <c r="I413" s="43" t="s">
        <v>3156</v>
      </c>
      <c r="J413" s="50">
        <v>51300</v>
      </c>
      <c r="K413" s="50">
        <v>0</v>
      </c>
      <c r="L413" s="50">
        <v>0</v>
      </c>
      <c r="M413" s="51"/>
      <c r="N413" s="51"/>
      <c r="O413" s="51"/>
      <c r="P413" s="41"/>
      <c r="Q413" s="51"/>
    </row>
    <row r="414" spans="1:17" ht="12.75">
      <c r="A414" s="41">
        <v>2015</v>
      </c>
      <c r="B414" s="41" t="s">
        <v>2670</v>
      </c>
      <c r="C414" s="41">
        <v>30060700</v>
      </c>
      <c r="D414" s="41" t="s">
        <v>3658</v>
      </c>
      <c r="E414" s="43" t="s">
        <v>3659</v>
      </c>
      <c r="F414" s="43" t="s">
        <v>3648</v>
      </c>
      <c r="G414" s="43" t="s">
        <v>3660</v>
      </c>
      <c r="H414" s="41">
        <v>981</v>
      </c>
      <c r="I414" s="43" t="s">
        <v>3156</v>
      </c>
      <c r="J414" s="50">
        <v>34200</v>
      </c>
      <c r="K414" s="50">
        <v>0</v>
      </c>
      <c r="L414" s="50">
        <v>0</v>
      </c>
      <c r="M414" s="51"/>
      <c r="N414" s="51"/>
      <c r="O414" s="51"/>
      <c r="P414" s="41"/>
      <c r="Q414" s="51"/>
    </row>
    <row r="415" spans="1:17" ht="12.75">
      <c r="A415" s="41">
        <v>2015</v>
      </c>
      <c r="B415" s="41" t="s">
        <v>2670</v>
      </c>
      <c r="C415" s="41">
        <v>30060800</v>
      </c>
      <c r="D415" s="41" t="s">
        <v>3661</v>
      </c>
      <c r="E415" s="43" t="s">
        <v>3632</v>
      </c>
      <c r="G415" s="43" t="s">
        <v>3633</v>
      </c>
      <c r="H415" s="41">
        <v>105</v>
      </c>
      <c r="I415" s="43" t="s">
        <v>2675</v>
      </c>
      <c r="J415" s="50">
        <v>641900</v>
      </c>
      <c r="K415" s="50">
        <v>3210</v>
      </c>
      <c r="L415" s="50">
        <v>0</v>
      </c>
      <c r="M415" s="51"/>
      <c r="N415" s="51"/>
      <c r="O415" s="51"/>
      <c r="P415" s="41"/>
      <c r="Q415" s="51"/>
    </row>
    <row r="416" spans="1:17" ht="12.75">
      <c r="A416" s="41">
        <v>2015</v>
      </c>
      <c r="B416" s="41" t="s">
        <v>2670</v>
      </c>
      <c r="C416" s="41">
        <v>30060825</v>
      </c>
      <c r="D416" s="41" t="s">
        <v>3662</v>
      </c>
      <c r="E416" s="43" t="s">
        <v>3663</v>
      </c>
      <c r="G416" s="43" t="s">
        <v>3664</v>
      </c>
      <c r="H416" s="41">
        <v>202</v>
      </c>
      <c r="I416" s="43" t="s">
        <v>3104</v>
      </c>
      <c r="J416" s="50">
        <v>146500</v>
      </c>
      <c r="K416" s="50">
        <v>1224</v>
      </c>
      <c r="L416" s="50">
        <v>146500</v>
      </c>
      <c r="M416" s="51"/>
      <c r="N416" s="51"/>
      <c r="O416" s="51"/>
      <c r="P416" s="41"/>
      <c r="Q416" s="51"/>
    </row>
    <row r="417" spans="1:17" ht="12.75">
      <c r="A417" s="41">
        <v>2015</v>
      </c>
      <c r="B417" s="41" t="s">
        <v>2670</v>
      </c>
      <c r="C417" s="41">
        <v>30060850</v>
      </c>
      <c r="D417" s="41" t="s">
        <v>3665</v>
      </c>
      <c r="E417" s="43" t="s">
        <v>3635</v>
      </c>
      <c r="G417" s="43" t="s">
        <v>3636</v>
      </c>
      <c r="H417" s="41">
        <v>101</v>
      </c>
      <c r="I417" s="43" t="s">
        <v>2689</v>
      </c>
      <c r="J417" s="50">
        <v>69800</v>
      </c>
      <c r="K417" s="50">
        <v>334</v>
      </c>
      <c r="L417" s="50">
        <v>0</v>
      </c>
      <c r="M417" s="51"/>
      <c r="N417" s="51"/>
      <c r="O417" s="51"/>
      <c r="P417" s="41"/>
      <c r="Q417" s="51"/>
    </row>
    <row r="418" spans="1:17" ht="12.75">
      <c r="A418" s="41">
        <v>2015</v>
      </c>
      <c r="B418" s="41" t="s">
        <v>2670</v>
      </c>
      <c r="C418" s="41">
        <v>30060900</v>
      </c>
      <c r="D418" s="41" t="s">
        <v>3666</v>
      </c>
      <c r="E418" s="43" t="s">
        <v>3647</v>
      </c>
      <c r="F418" s="43" t="s">
        <v>3648</v>
      </c>
      <c r="G418" s="43" t="s">
        <v>3649</v>
      </c>
      <c r="H418" s="41">
        <v>981</v>
      </c>
      <c r="I418" s="43" t="s">
        <v>3156</v>
      </c>
      <c r="J418" s="50">
        <v>59100</v>
      </c>
      <c r="K418" s="50">
        <v>0</v>
      </c>
      <c r="L418" s="50">
        <v>0</v>
      </c>
      <c r="M418" s="51"/>
      <c r="N418" s="51"/>
      <c r="O418" s="51"/>
      <c r="P418" s="41"/>
      <c r="Q418" s="51"/>
    </row>
    <row r="419" spans="1:17" ht="12.75">
      <c r="A419" s="41">
        <v>2015</v>
      </c>
      <c r="B419" s="41" t="s">
        <v>2670</v>
      </c>
      <c r="C419" s="41">
        <v>30061000</v>
      </c>
      <c r="D419" s="41" t="s">
        <v>3667</v>
      </c>
      <c r="E419" s="43" t="s">
        <v>3647</v>
      </c>
      <c r="F419" s="43" t="s">
        <v>3648</v>
      </c>
      <c r="G419" s="43" t="s">
        <v>3649</v>
      </c>
      <c r="H419" s="41">
        <v>981</v>
      </c>
      <c r="I419" s="43" t="s">
        <v>3156</v>
      </c>
      <c r="J419" s="50">
        <v>42600</v>
      </c>
      <c r="K419" s="50">
        <v>0</v>
      </c>
      <c r="L419" s="50">
        <v>0</v>
      </c>
      <c r="M419" s="51"/>
      <c r="N419" s="51"/>
      <c r="O419" s="51"/>
      <c r="P419" s="41"/>
      <c r="Q419" s="51"/>
    </row>
    <row r="420" spans="1:17" ht="12.75">
      <c r="A420" s="41">
        <v>2015</v>
      </c>
      <c r="B420" s="41" t="s">
        <v>2670</v>
      </c>
      <c r="C420" s="41">
        <v>30070050</v>
      </c>
      <c r="D420" s="41" t="s">
        <v>3668</v>
      </c>
      <c r="E420" s="43" t="s">
        <v>3632</v>
      </c>
      <c r="G420" s="43" t="s">
        <v>3633</v>
      </c>
      <c r="H420" s="41">
        <v>105</v>
      </c>
      <c r="I420" s="43" t="s">
        <v>2675</v>
      </c>
      <c r="J420" s="50">
        <v>398000</v>
      </c>
      <c r="K420" s="50">
        <v>1990</v>
      </c>
      <c r="L420" s="50">
        <v>0</v>
      </c>
      <c r="M420" s="51"/>
      <c r="N420" s="51"/>
      <c r="O420" s="51"/>
      <c r="P420" s="41"/>
      <c r="Q420" s="51"/>
    </row>
    <row r="421" spans="1:17" ht="12.75">
      <c r="A421" s="41">
        <v>2015</v>
      </c>
      <c r="B421" s="41" t="s">
        <v>2670</v>
      </c>
      <c r="C421" s="41">
        <v>30070100</v>
      </c>
      <c r="D421" s="41" t="s">
        <v>3669</v>
      </c>
      <c r="E421" s="43" t="s">
        <v>3670</v>
      </c>
      <c r="F421" s="43" t="s">
        <v>3671</v>
      </c>
      <c r="G421" s="43" t="s">
        <v>3672</v>
      </c>
      <c r="H421" s="41">
        <v>101</v>
      </c>
      <c r="I421" s="43" t="s">
        <v>2689</v>
      </c>
      <c r="J421" s="50">
        <v>615300</v>
      </c>
      <c r="K421" s="50">
        <v>6153</v>
      </c>
      <c r="L421" s="50">
        <v>0</v>
      </c>
      <c r="M421" s="51"/>
      <c r="N421" s="51"/>
      <c r="O421" s="51"/>
      <c r="P421" s="41"/>
      <c r="Q421" s="51"/>
    </row>
    <row r="422" spans="1:17" ht="12.75">
      <c r="A422" s="41">
        <v>2015</v>
      </c>
      <c r="B422" s="41" t="s">
        <v>2670</v>
      </c>
      <c r="C422" s="41">
        <v>30070200</v>
      </c>
      <c r="D422" s="41" t="s">
        <v>3673</v>
      </c>
      <c r="E422" s="43" t="s">
        <v>3674</v>
      </c>
      <c r="G422" s="43" t="s">
        <v>3675</v>
      </c>
      <c r="H422" s="41">
        <v>101</v>
      </c>
      <c r="I422" s="43" t="s">
        <v>2689</v>
      </c>
      <c r="J422" s="50">
        <v>356000</v>
      </c>
      <c r="K422" s="50">
        <v>2374</v>
      </c>
      <c r="L422" s="50">
        <v>0</v>
      </c>
      <c r="M422" s="51"/>
      <c r="N422" s="51"/>
      <c r="O422" s="51"/>
      <c r="P422" s="41"/>
      <c r="Q422" s="51"/>
    </row>
    <row r="423" spans="1:17" ht="12.75">
      <c r="A423" s="41">
        <v>2015</v>
      </c>
      <c r="B423" s="41" t="s">
        <v>2670</v>
      </c>
      <c r="C423" s="41">
        <v>30070300</v>
      </c>
      <c r="D423" s="41" t="s">
        <v>3676</v>
      </c>
      <c r="E423" s="43" t="s">
        <v>3677</v>
      </c>
      <c r="G423" s="43" t="s">
        <v>3678</v>
      </c>
      <c r="H423" s="41">
        <v>201</v>
      </c>
      <c r="I423" s="43" t="s">
        <v>2681</v>
      </c>
      <c r="J423" s="50">
        <v>115200</v>
      </c>
      <c r="K423" s="50">
        <v>883</v>
      </c>
      <c r="L423" s="50">
        <v>115200</v>
      </c>
      <c r="M423" s="51"/>
      <c r="N423" s="51"/>
      <c r="O423" s="51"/>
      <c r="P423" s="41"/>
      <c r="Q423" s="51"/>
    </row>
    <row r="424" spans="1:17" ht="12.75">
      <c r="A424" s="41">
        <v>2015</v>
      </c>
      <c r="B424" s="41" t="s">
        <v>2670</v>
      </c>
      <c r="C424" s="41">
        <v>30070400</v>
      </c>
      <c r="D424" s="41" t="s">
        <v>3679</v>
      </c>
      <c r="E424" s="43" t="s">
        <v>3680</v>
      </c>
      <c r="F424" s="43" t="s">
        <v>3681</v>
      </c>
      <c r="G424" s="43" t="s">
        <v>3682</v>
      </c>
      <c r="H424" s="41">
        <v>105</v>
      </c>
      <c r="I424" s="43" t="s">
        <v>2675</v>
      </c>
      <c r="J424" s="50">
        <v>967700</v>
      </c>
      <c r="K424" s="50">
        <v>4839</v>
      </c>
      <c r="L424" s="50">
        <v>0</v>
      </c>
      <c r="M424" s="51"/>
      <c r="N424" s="51"/>
      <c r="O424" s="51"/>
      <c r="P424" s="41"/>
      <c r="Q424" s="51"/>
    </row>
    <row r="425" spans="1:17" ht="12.75">
      <c r="A425" s="41">
        <v>2015</v>
      </c>
      <c r="B425" s="41" t="s">
        <v>2670</v>
      </c>
      <c r="C425" s="41">
        <v>30070450</v>
      </c>
      <c r="D425" s="41" t="s">
        <v>3683</v>
      </c>
      <c r="E425" s="43" t="s">
        <v>3684</v>
      </c>
      <c r="G425" s="43" t="s">
        <v>3685</v>
      </c>
      <c r="H425" s="41">
        <v>101</v>
      </c>
      <c r="I425" s="43" t="s">
        <v>2689</v>
      </c>
      <c r="J425" s="50">
        <v>278400</v>
      </c>
      <c r="K425" s="50">
        <v>1644</v>
      </c>
      <c r="L425" s="50">
        <v>105700</v>
      </c>
      <c r="M425" s="51"/>
      <c r="N425" s="51"/>
      <c r="O425" s="51"/>
      <c r="P425" s="41"/>
      <c r="Q425" s="51"/>
    </row>
    <row r="426" spans="1:17" ht="12.75">
      <c r="A426" s="41">
        <v>2015</v>
      </c>
      <c r="B426" s="41" t="s">
        <v>2670</v>
      </c>
      <c r="C426" s="41">
        <v>30070500</v>
      </c>
      <c r="D426" s="41" t="s">
        <v>3686</v>
      </c>
      <c r="E426" s="43" t="s">
        <v>3687</v>
      </c>
      <c r="F426" s="43" t="s">
        <v>3688</v>
      </c>
      <c r="G426" s="43" t="s">
        <v>3689</v>
      </c>
      <c r="H426" s="41">
        <v>101</v>
      </c>
      <c r="I426" s="43" t="s">
        <v>2689</v>
      </c>
      <c r="J426" s="50">
        <v>164200</v>
      </c>
      <c r="K426" s="50">
        <v>1642</v>
      </c>
      <c r="L426" s="50">
        <v>0</v>
      </c>
      <c r="M426" s="51"/>
      <c r="N426" s="51"/>
      <c r="O426" s="51"/>
      <c r="P426" s="41"/>
      <c r="Q426" s="51"/>
    </row>
    <row r="427" spans="1:17" ht="12.75">
      <c r="A427" s="41">
        <v>2015</v>
      </c>
      <c r="B427" s="41" t="s">
        <v>2670</v>
      </c>
      <c r="C427" s="41">
        <v>30070550</v>
      </c>
      <c r="D427" s="41" t="s">
        <v>3690</v>
      </c>
      <c r="E427" s="43" t="s">
        <v>3691</v>
      </c>
      <c r="G427" s="43" t="s">
        <v>3692</v>
      </c>
      <c r="H427" s="41">
        <v>201</v>
      </c>
      <c r="I427" s="43" t="s">
        <v>2681</v>
      </c>
      <c r="J427" s="50">
        <v>100</v>
      </c>
      <c r="K427" s="50">
        <v>1</v>
      </c>
      <c r="L427" s="50">
        <v>100</v>
      </c>
      <c r="M427" s="51"/>
      <c r="N427" s="51"/>
      <c r="O427" s="51"/>
      <c r="P427" s="41"/>
      <c r="Q427" s="51"/>
    </row>
    <row r="428" spans="1:17" ht="12.75">
      <c r="A428" s="41">
        <v>2015</v>
      </c>
      <c r="B428" s="41" t="s">
        <v>2670</v>
      </c>
      <c r="C428" s="41">
        <v>30070600</v>
      </c>
      <c r="D428" s="41" t="s">
        <v>3693</v>
      </c>
      <c r="E428" s="43" t="s">
        <v>3694</v>
      </c>
      <c r="G428" s="43" t="s">
        <v>3695</v>
      </c>
      <c r="H428" s="41">
        <v>201</v>
      </c>
      <c r="I428" s="43" t="s">
        <v>2681</v>
      </c>
      <c r="J428" s="50">
        <v>134900</v>
      </c>
      <c r="K428" s="50">
        <v>1101</v>
      </c>
      <c r="L428" s="50">
        <v>134900</v>
      </c>
      <c r="M428" s="51"/>
      <c r="N428" s="51"/>
      <c r="O428" s="51"/>
      <c r="P428" s="41"/>
      <c r="Q428" s="51"/>
    </row>
    <row r="429" spans="1:17" ht="12.75">
      <c r="A429" s="41">
        <v>2015</v>
      </c>
      <c r="B429" s="41" t="s">
        <v>2670</v>
      </c>
      <c r="C429" s="41">
        <v>30070700</v>
      </c>
      <c r="D429" s="41" t="s">
        <v>3696</v>
      </c>
      <c r="E429" s="43" t="s">
        <v>3697</v>
      </c>
      <c r="F429" s="43" t="s">
        <v>3698</v>
      </c>
      <c r="G429" s="43" t="s">
        <v>3697</v>
      </c>
      <c r="H429" s="41">
        <v>201</v>
      </c>
      <c r="I429" s="43" t="s">
        <v>2681</v>
      </c>
      <c r="J429" s="50">
        <v>9200</v>
      </c>
      <c r="K429" s="50">
        <v>92</v>
      </c>
      <c r="L429" s="50">
        <v>9200</v>
      </c>
      <c r="M429" s="51"/>
      <c r="N429" s="51"/>
      <c r="O429" s="51"/>
      <c r="P429" s="41"/>
      <c r="Q429" s="51"/>
    </row>
    <row r="430" spans="1:17" ht="12.75">
      <c r="A430" s="41">
        <v>2015</v>
      </c>
      <c r="B430" s="41" t="s">
        <v>2670</v>
      </c>
      <c r="C430" s="41">
        <v>30070800</v>
      </c>
      <c r="D430" s="41" t="s">
        <v>3699</v>
      </c>
      <c r="E430" s="43" t="s">
        <v>3700</v>
      </c>
      <c r="G430" s="43" t="s">
        <v>3701</v>
      </c>
      <c r="H430" s="41">
        <v>101</v>
      </c>
      <c r="I430" s="43" t="s">
        <v>2689</v>
      </c>
      <c r="J430" s="50">
        <v>948200</v>
      </c>
      <c r="K430" s="50">
        <v>4768</v>
      </c>
      <c r="L430" s="50">
        <v>76100</v>
      </c>
      <c r="M430" s="51"/>
      <c r="N430" s="51"/>
      <c r="O430" s="51"/>
      <c r="P430" s="41"/>
      <c r="Q430" s="51"/>
    </row>
    <row r="431" spans="1:17" ht="12.75">
      <c r="A431" s="41">
        <v>2015</v>
      </c>
      <c r="B431" s="41" t="s">
        <v>2670</v>
      </c>
      <c r="C431" s="41">
        <v>30070900</v>
      </c>
      <c r="D431" s="41" t="s">
        <v>3702</v>
      </c>
      <c r="E431" s="43" t="s">
        <v>3703</v>
      </c>
      <c r="G431" s="43" t="s">
        <v>3704</v>
      </c>
      <c r="H431" s="41">
        <v>201</v>
      </c>
      <c r="I431" s="43" t="s">
        <v>2681</v>
      </c>
      <c r="J431" s="50">
        <v>123400</v>
      </c>
      <c r="K431" s="50">
        <v>973</v>
      </c>
      <c r="L431" s="50">
        <v>123400</v>
      </c>
      <c r="M431" s="51"/>
      <c r="N431" s="51"/>
      <c r="O431" s="51"/>
      <c r="P431" s="41"/>
      <c r="Q431" s="51"/>
    </row>
    <row r="432" spans="1:17" ht="12.75">
      <c r="A432" s="41">
        <v>2015</v>
      </c>
      <c r="B432" s="41" t="s">
        <v>2670</v>
      </c>
      <c r="C432" s="41">
        <v>30071000</v>
      </c>
      <c r="D432" s="41" t="s">
        <v>3705</v>
      </c>
      <c r="E432" s="43" t="s">
        <v>3706</v>
      </c>
      <c r="G432" s="43" t="s">
        <v>3707</v>
      </c>
      <c r="H432" s="41">
        <v>201</v>
      </c>
      <c r="I432" s="43" t="s">
        <v>2681</v>
      </c>
      <c r="J432" s="50">
        <v>66900</v>
      </c>
      <c r="K432" s="50">
        <v>401</v>
      </c>
      <c r="L432" s="50">
        <v>66900</v>
      </c>
      <c r="M432" s="51"/>
      <c r="N432" s="51"/>
      <c r="O432" s="51"/>
      <c r="P432" s="41"/>
      <c r="Q432" s="51"/>
    </row>
    <row r="433" spans="1:17" ht="12.75">
      <c r="A433" s="41">
        <v>2015</v>
      </c>
      <c r="B433" s="41" t="s">
        <v>2670</v>
      </c>
      <c r="C433" s="41">
        <v>30071100</v>
      </c>
      <c r="D433" s="41" t="s">
        <v>3708</v>
      </c>
      <c r="E433" s="43" t="s">
        <v>3680</v>
      </c>
      <c r="F433" s="43" t="s">
        <v>3681</v>
      </c>
      <c r="G433" s="43" t="s">
        <v>3682</v>
      </c>
      <c r="H433" s="41">
        <v>105</v>
      </c>
      <c r="I433" s="43" t="s">
        <v>2675</v>
      </c>
      <c r="J433" s="50">
        <v>404900</v>
      </c>
      <c r="K433" s="50">
        <v>2025</v>
      </c>
      <c r="L433" s="50">
        <v>0</v>
      </c>
      <c r="M433" s="51"/>
      <c r="N433" s="51"/>
      <c r="O433" s="51"/>
      <c r="P433" s="41"/>
      <c r="Q433" s="51"/>
    </row>
    <row r="434" spans="1:17" ht="12.75">
      <c r="A434" s="41">
        <v>2015</v>
      </c>
      <c r="B434" s="41" t="s">
        <v>2670</v>
      </c>
      <c r="C434" s="41">
        <v>30071200</v>
      </c>
      <c r="D434" s="41" t="s">
        <v>3709</v>
      </c>
      <c r="E434" s="43" t="s">
        <v>3710</v>
      </c>
      <c r="G434" s="43" t="s">
        <v>3710</v>
      </c>
      <c r="H434" s="41">
        <v>915</v>
      </c>
      <c r="I434" s="43" t="s">
        <v>3711</v>
      </c>
      <c r="J434" s="50">
        <v>200</v>
      </c>
      <c r="K434" s="50">
        <v>0</v>
      </c>
      <c r="L434" s="50">
        <v>0</v>
      </c>
      <c r="M434" s="51"/>
      <c r="N434" s="51"/>
      <c r="O434" s="51"/>
      <c r="P434" s="41"/>
      <c r="Q434" s="51"/>
    </row>
    <row r="435" spans="1:17" ht="12.75">
      <c r="A435" s="41">
        <v>2015</v>
      </c>
      <c r="B435" s="41" t="s">
        <v>2670</v>
      </c>
      <c r="C435" s="41">
        <v>30071300</v>
      </c>
      <c r="D435" s="41" t="s">
        <v>3712</v>
      </c>
      <c r="E435" s="43" t="s">
        <v>3713</v>
      </c>
      <c r="G435" s="43" t="s">
        <v>3714</v>
      </c>
      <c r="H435" s="41">
        <v>201</v>
      </c>
      <c r="I435" s="43" t="s">
        <v>2681</v>
      </c>
      <c r="J435" s="50">
        <v>94500</v>
      </c>
      <c r="K435" s="50">
        <v>658</v>
      </c>
      <c r="L435" s="50">
        <v>94500</v>
      </c>
      <c r="M435" s="51"/>
      <c r="N435" s="51"/>
      <c r="O435" s="51"/>
      <c r="P435" s="41"/>
      <c r="Q435" s="51"/>
    </row>
    <row r="436" spans="1:17" ht="12.75">
      <c r="A436" s="41">
        <v>2015</v>
      </c>
      <c r="B436" s="41" t="s">
        <v>2670</v>
      </c>
      <c r="C436" s="41">
        <v>30071400</v>
      </c>
      <c r="D436" s="41" t="s">
        <v>3715</v>
      </c>
      <c r="E436" s="43" t="s">
        <v>3716</v>
      </c>
      <c r="G436" s="43" t="s">
        <v>3717</v>
      </c>
      <c r="H436" s="41">
        <v>201</v>
      </c>
      <c r="I436" s="43" t="s">
        <v>2681</v>
      </c>
      <c r="J436" s="50">
        <v>86700</v>
      </c>
      <c r="K436" s="50">
        <v>573</v>
      </c>
      <c r="L436" s="50">
        <v>86700</v>
      </c>
      <c r="M436" s="51"/>
      <c r="N436" s="51"/>
      <c r="O436" s="51"/>
      <c r="P436" s="41"/>
      <c r="Q436" s="51"/>
    </row>
    <row r="437" spans="1:17" ht="12.75">
      <c r="A437" s="41">
        <v>2015</v>
      </c>
      <c r="B437" s="41" t="s">
        <v>2670</v>
      </c>
      <c r="C437" s="41">
        <v>30071500</v>
      </c>
      <c r="D437" s="41" t="s">
        <v>3718</v>
      </c>
      <c r="E437" s="43" t="s">
        <v>3719</v>
      </c>
      <c r="G437" s="43" t="s">
        <v>3720</v>
      </c>
      <c r="H437" s="41">
        <v>201</v>
      </c>
      <c r="I437" s="43" t="s">
        <v>2681</v>
      </c>
      <c r="J437" s="50">
        <v>42800</v>
      </c>
      <c r="K437" s="50">
        <v>257</v>
      </c>
      <c r="L437" s="50">
        <v>42800</v>
      </c>
      <c r="M437" s="51"/>
      <c r="N437" s="51"/>
      <c r="O437" s="51"/>
      <c r="P437" s="41"/>
      <c r="Q437" s="51"/>
    </row>
    <row r="438" spans="1:17" ht="12.75">
      <c r="A438" s="41">
        <v>2015</v>
      </c>
      <c r="B438" s="41" t="s">
        <v>2670</v>
      </c>
      <c r="C438" s="41">
        <v>30071600</v>
      </c>
      <c r="D438" s="41" t="s">
        <v>3721</v>
      </c>
      <c r="E438" s="43" t="s">
        <v>2672</v>
      </c>
      <c r="F438" s="43" t="s">
        <v>2673</v>
      </c>
      <c r="G438" s="43" t="s">
        <v>2674</v>
      </c>
      <c r="H438" s="41">
        <v>202</v>
      </c>
      <c r="I438" s="43" t="s">
        <v>3104</v>
      </c>
      <c r="J438" s="50">
        <v>1700</v>
      </c>
      <c r="K438" s="50">
        <v>17</v>
      </c>
      <c r="L438" s="50">
        <v>1700</v>
      </c>
      <c r="M438" s="51"/>
      <c r="N438" s="51"/>
      <c r="O438" s="51"/>
      <c r="P438" s="41"/>
      <c r="Q438" s="51"/>
    </row>
    <row r="439" spans="1:17" ht="12.75">
      <c r="A439" s="41">
        <v>2015</v>
      </c>
      <c r="B439" s="41" t="s">
        <v>2670</v>
      </c>
      <c r="C439" s="41">
        <v>30071650</v>
      </c>
      <c r="D439" s="41" t="s">
        <v>3722</v>
      </c>
      <c r="E439" s="43" t="s">
        <v>3723</v>
      </c>
      <c r="G439" s="43" t="s">
        <v>3724</v>
      </c>
      <c r="H439" s="41">
        <v>202</v>
      </c>
      <c r="I439" s="43" t="s">
        <v>3104</v>
      </c>
      <c r="J439" s="50">
        <v>200</v>
      </c>
      <c r="K439" s="50">
        <v>2</v>
      </c>
      <c r="L439" s="50">
        <v>200</v>
      </c>
      <c r="M439" s="51"/>
      <c r="N439" s="51"/>
      <c r="O439" s="51"/>
      <c r="P439" s="41"/>
      <c r="Q439" s="51"/>
    </row>
    <row r="440" spans="1:17" ht="12.75">
      <c r="A440" s="41">
        <v>2015</v>
      </c>
      <c r="B440" s="41" t="s">
        <v>2670</v>
      </c>
      <c r="C440" s="41">
        <v>30071800</v>
      </c>
      <c r="D440" s="41" t="s">
        <v>3725</v>
      </c>
      <c r="E440" s="43" t="s">
        <v>3710</v>
      </c>
      <c r="G440" s="43" t="s">
        <v>3710</v>
      </c>
      <c r="H440" s="41">
        <v>915</v>
      </c>
      <c r="I440" s="43" t="s">
        <v>3711</v>
      </c>
      <c r="J440" s="50">
        <v>500</v>
      </c>
      <c r="K440" s="50">
        <v>0</v>
      </c>
      <c r="L440" s="50">
        <v>0</v>
      </c>
      <c r="M440" s="51"/>
      <c r="N440" s="51"/>
      <c r="O440" s="51"/>
      <c r="P440" s="41"/>
      <c r="Q440" s="51"/>
    </row>
    <row r="441" spans="1:17" ht="12.75">
      <c r="A441" s="41">
        <v>2015</v>
      </c>
      <c r="B441" s="41" t="s">
        <v>2670</v>
      </c>
      <c r="C441" s="41">
        <v>30071900</v>
      </c>
      <c r="D441" s="41" t="s">
        <v>3726</v>
      </c>
      <c r="E441" s="43" t="s">
        <v>3727</v>
      </c>
      <c r="G441" s="43" t="s">
        <v>3728</v>
      </c>
      <c r="H441" s="41">
        <v>201</v>
      </c>
      <c r="I441" s="43" t="s">
        <v>2681</v>
      </c>
      <c r="J441" s="50">
        <v>83100</v>
      </c>
      <c r="K441" s="50">
        <v>534</v>
      </c>
      <c r="L441" s="50">
        <v>83100</v>
      </c>
      <c r="M441" s="51"/>
      <c r="N441" s="51"/>
      <c r="O441" s="51"/>
      <c r="P441" s="41"/>
      <c r="Q441" s="51"/>
    </row>
    <row r="442" spans="1:17" ht="12.75">
      <c r="A442" s="41">
        <v>2015</v>
      </c>
      <c r="B442" s="41" t="s">
        <v>2670</v>
      </c>
      <c r="C442" s="41">
        <v>30072000</v>
      </c>
      <c r="D442" s="41" t="s">
        <v>3729</v>
      </c>
      <c r="E442" s="43" t="s">
        <v>3697</v>
      </c>
      <c r="F442" s="43" t="s">
        <v>3698</v>
      </c>
      <c r="G442" s="43" t="s">
        <v>3697</v>
      </c>
      <c r="H442" s="41">
        <v>201</v>
      </c>
      <c r="I442" s="43" t="s">
        <v>2681</v>
      </c>
      <c r="J442" s="50">
        <v>79300</v>
      </c>
      <c r="K442" s="50">
        <v>501</v>
      </c>
      <c r="L442" s="50">
        <v>79300</v>
      </c>
      <c r="M442" s="51"/>
      <c r="N442" s="51"/>
      <c r="O442" s="51"/>
      <c r="P442" s="41"/>
      <c r="Q442" s="51"/>
    </row>
    <row r="443" spans="1:17" ht="12.75">
      <c r="A443" s="41">
        <v>2015</v>
      </c>
      <c r="B443" s="41" t="s">
        <v>2670</v>
      </c>
      <c r="C443" s="41">
        <v>30072100</v>
      </c>
      <c r="D443" s="41" t="s">
        <v>3730</v>
      </c>
      <c r="E443" s="43" t="s">
        <v>3731</v>
      </c>
      <c r="G443" s="43" t="s">
        <v>3732</v>
      </c>
      <c r="H443" s="41">
        <v>201</v>
      </c>
      <c r="I443" s="43" t="s">
        <v>2681</v>
      </c>
      <c r="J443" s="50">
        <v>91100</v>
      </c>
      <c r="K443" s="50">
        <v>622</v>
      </c>
      <c r="L443" s="50">
        <v>91100</v>
      </c>
      <c r="M443" s="51"/>
      <c r="N443" s="51"/>
      <c r="O443" s="51"/>
      <c r="P443" s="41"/>
      <c r="Q443" s="51"/>
    </row>
    <row r="444" spans="1:17" ht="12.75">
      <c r="A444" s="41">
        <v>2015</v>
      </c>
      <c r="B444" s="41" t="s">
        <v>2670</v>
      </c>
      <c r="C444" s="41">
        <v>30072200</v>
      </c>
      <c r="D444" s="41" t="s">
        <v>3733</v>
      </c>
      <c r="E444" s="43" t="s">
        <v>3731</v>
      </c>
      <c r="G444" s="43" t="s">
        <v>3732</v>
      </c>
      <c r="H444" s="41">
        <v>201</v>
      </c>
      <c r="I444" s="43" t="s">
        <v>2681</v>
      </c>
      <c r="J444" s="50">
        <v>2000</v>
      </c>
      <c r="K444" s="50">
        <v>20</v>
      </c>
      <c r="L444" s="50">
        <v>2000</v>
      </c>
      <c r="M444" s="51"/>
      <c r="N444" s="51"/>
      <c r="O444" s="51"/>
      <c r="P444" s="41"/>
      <c r="Q444" s="51"/>
    </row>
    <row r="445" spans="1:17" ht="12.75">
      <c r="A445" s="41">
        <v>2015</v>
      </c>
      <c r="B445" s="41" t="s">
        <v>2670</v>
      </c>
      <c r="C445" s="41">
        <v>30072300</v>
      </c>
      <c r="D445" s="41" t="s">
        <v>3734</v>
      </c>
      <c r="E445" s="43" t="s">
        <v>3735</v>
      </c>
      <c r="F445" s="43" t="s">
        <v>3736</v>
      </c>
      <c r="G445" s="43" t="s">
        <v>3737</v>
      </c>
      <c r="H445" s="41">
        <v>201</v>
      </c>
      <c r="I445" s="43" t="s">
        <v>2681</v>
      </c>
      <c r="J445" s="50">
        <v>97800</v>
      </c>
      <c r="K445" s="50">
        <v>652</v>
      </c>
      <c r="L445" s="50">
        <v>94000</v>
      </c>
      <c r="M445" s="51"/>
      <c r="N445" s="51"/>
      <c r="O445" s="51"/>
      <c r="P445" s="41"/>
      <c r="Q445" s="51"/>
    </row>
    <row r="446" spans="1:17" ht="12.75">
      <c r="A446" s="41">
        <v>2015</v>
      </c>
      <c r="B446" s="41" t="s">
        <v>2670</v>
      </c>
      <c r="C446" s="41">
        <v>30072400</v>
      </c>
      <c r="D446" s="41" t="s">
        <v>3738</v>
      </c>
      <c r="E446" s="43" t="s">
        <v>3739</v>
      </c>
      <c r="G446" s="43" t="s">
        <v>3740</v>
      </c>
      <c r="H446" s="41">
        <v>201</v>
      </c>
      <c r="I446" s="43" t="s">
        <v>2681</v>
      </c>
      <c r="J446" s="50">
        <v>46900</v>
      </c>
      <c r="K446" s="50">
        <v>469</v>
      </c>
      <c r="L446" s="50">
        <v>46900</v>
      </c>
      <c r="M446" s="51"/>
      <c r="N446" s="51"/>
      <c r="O446" s="51"/>
      <c r="P446" s="41"/>
      <c r="Q446" s="51"/>
    </row>
    <row r="447" spans="1:17" ht="12.75">
      <c r="A447" s="41">
        <v>2015</v>
      </c>
      <c r="B447" s="41" t="s">
        <v>2670</v>
      </c>
      <c r="C447" s="41">
        <v>30072500</v>
      </c>
      <c r="D447" s="41" t="s">
        <v>3741</v>
      </c>
      <c r="E447" s="43" t="s">
        <v>3742</v>
      </c>
      <c r="G447" s="43" t="s">
        <v>3743</v>
      </c>
      <c r="H447" s="41">
        <v>201</v>
      </c>
      <c r="I447" s="43" t="s">
        <v>2681</v>
      </c>
      <c r="J447" s="50">
        <v>68900</v>
      </c>
      <c r="K447" s="50">
        <v>413</v>
      </c>
      <c r="L447" s="50">
        <v>68900</v>
      </c>
      <c r="M447" s="51"/>
      <c r="N447" s="51"/>
      <c r="O447" s="51"/>
      <c r="P447" s="41"/>
      <c r="Q447" s="51"/>
    </row>
    <row r="448" spans="1:17" ht="12.75">
      <c r="A448" s="41">
        <v>2015</v>
      </c>
      <c r="B448" s="41" t="s">
        <v>2670</v>
      </c>
      <c r="C448" s="41">
        <v>30072600</v>
      </c>
      <c r="D448" s="41" t="s">
        <v>3744</v>
      </c>
      <c r="E448" s="43" t="s">
        <v>3745</v>
      </c>
      <c r="G448" s="43" t="s">
        <v>3745</v>
      </c>
      <c r="H448" s="41">
        <v>201</v>
      </c>
      <c r="I448" s="43" t="s">
        <v>2681</v>
      </c>
      <c r="J448" s="50">
        <v>40600</v>
      </c>
      <c r="K448" s="50">
        <v>406</v>
      </c>
      <c r="L448" s="50">
        <v>40600</v>
      </c>
      <c r="M448" s="51"/>
      <c r="N448" s="51"/>
      <c r="O448" s="51"/>
      <c r="P448" s="41"/>
      <c r="Q448" s="51"/>
    </row>
    <row r="449" spans="1:17" ht="12.75">
      <c r="A449" s="41">
        <v>2015</v>
      </c>
      <c r="B449" s="41" t="s">
        <v>2670</v>
      </c>
      <c r="C449" s="41">
        <v>30072700</v>
      </c>
      <c r="D449" s="41" t="s">
        <v>3746</v>
      </c>
      <c r="E449" s="43" t="s">
        <v>3747</v>
      </c>
      <c r="G449" s="43" t="s">
        <v>3748</v>
      </c>
      <c r="H449" s="41">
        <v>201</v>
      </c>
      <c r="I449" s="43" t="s">
        <v>2681</v>
      </c>
      <c r="J449" s="50">
        <v>600</v>
      </c>
      <c r="K449" s="50">
        <v>4</v>
      </c>
      <c r="L449" s="50">
        <v>600</v>
      </c>
      <c r="M449" s="51"/>
      <c r="N449" s="51"/>
      <c r="O449" s="51"/>
      <c r="P449" s="41"/>
      <c r="Q449" s="51"/>
    </row>
    <row r="450" spans="1:17" ht="12.75">
      <c r="A450" s="41">
        <v>2015</v>
      </c>
      <c r="B450" s="41" t="s">
        <v>2670</v>
      </c>
      <c r="C450" s="41">
        <v>30072800</v>
      </c>
      <c r="D450" s="41" t="s">
        <v>3749</v>
      </c>
      <c r="E450" s="43" t="s">
        <v>3750</v>
      </c>
      <c r="F450" s="43" t="s">
        <v>3751</v>
      </c>
      <c r="G450" s="43" t="s">
        <v>3752</v>
      </c>
      <c r="H450" s="41">
        <v>201</v>
      </c>
      <c r="I450" s="43" t="s">
        <v>2681</v>
      </c>
      <c r="J450" s="50">
        <v>83900</v>
      </c>
      <c r="K450" s="50">
        <v>839</v>
      </c>
      <c r="L450" s="50">
        <v>83900</v>
      </c>
      <c r="M450" s="51"/>
      <c r="N450" s="51"/>
      <c r="O450" s="51"/>
      <c r="P450" s="41"/>
      <c r="Q450" s="51"/>
    </row>
    <row r="451" spans="1:17" ht="12.75">
      <c r="A451" s="41">
        <v>2015</v>
      </c>
      <c r="B451" s="41" t="s">
        <v>2670</v>
      </c>
      <c r="C451" s="41">
        <v>30072900</v>
      </c>
      <c r="D451" s="41" t="s">
        <v>3753</v>
      </c>
      <c r="E451" s="43" t="s">
        <v>3754</v>
      </c>
      <c r="G451" s="43" t="s">
        <v>3755</v>
      </c>
      <c r="H451" s="41">
        <v>233</v>
      </c>
      <c r="I451" s="43" t="s">
        <v>3374</v>
      </c>
      <c r="J451" s="50">
        <v>59300</v>
      </c>
      <c r="K451" s="50">
        <v>890</v>
      </c>
      <c r="L451" s="50">
        <v>59300</v>
      </c>
      <c r="M451" s="51"/>
      <c r="N451" s="51"/>
      <c r="O451" s="51"/>
      <c r="P451" s="41"/>
      <c r="Q451" s="51"/>
    </row>
    <row r="452" spans="1:17" ht="12.75">
      <c r="A452" s="41">
        <v>2015</v>
      </c>
      <c r="B452" s="41" t="s">
        <v>2670</v>
      </c>
      <c r="C452" s="41">
        <v>30072950</v>
      </c>
      <c r="D452" s="41" t="s">
        <v>3756</v>
      </c>
      <c r="E452" s="43" t="s">
        <v>3757</v>
      </c>
      <c r="F452" s="43" t="s">
        <v>3758</v>
      </c>
      <c r="G452" s="43" t="s">
        <v>3759</v>
      </c>
      <c r="H452" s="41">
        <v>206</v>
      </c>
      <c r="I452" s="43" t="s">
        <v>2796</v>
      </c>
      <c r="J452" s="50">
        <v>600</v>
      </c>
      <c r="K452" s="50">
        <v>8</v>
      </c>
      <c r="L452" s="50">
        <v>600</v>
      </c>
      <c r="M452" s="51"/>
      <c r="N452" s="51"/>
      <c r="O452" s="51"/>
      <c r="P452" s="41"/>
      <c r="Q452" s="51"/>
    </row>
    <row r="453" spans="1:17" ht="12.75">
      <c r="A453" s="41">
        <v>2015</v>
      </c>
      <c r="B453" s="41" t="s">
        <v>2670</v>
      </c>
      <c r="C453" s="41">
        <v>30073000</v>
      </c>
      <c r="D453" s="41" t="s">
        <v>3760</v>
      </c>
      <c r="E453" s="43" t="s">
        <v>3761</v>
      </c>
      <c r="G453" s="43" t="s">
        <v>3762</v>
      </c>
      <c r="H453" s="41">
        <v>201</v>
      </c>
      <c r="I453" s="43" t="s">
        <v>2681</v>
      </c>
      <c r="J453" s="50">
        <v>3300</v>
      </c>
      <c r="K453" s="50">
        <v>33</v>
      </c>
      <c r="L453" s="50">
        <v>3300</v>
      </c>
      <c r="M453" s="51"/>
      <c r="N453" s="51"/>
      <c r="O453" s="51"/>
      <c r="P453" s="41"/>
      <c r="Q453" s="51"/>
    </row>
    <row r="454" spans="1:17" ht="12.75">
      <c r="A454" s="41">
        <v>2015</v>
      </c>
      <c r="B454" s="41" t="s">
        <v>2670</v>
      </c>
      <c r="C454" s="41">
        <v>30073100</v>
      </c>
      <c r="D454" s="41" t="s">
        <v>3763</v>
      </c>
      <c r="E454" s="43" t="s">
        <v>3747</v>
      </c>
      <c r="G454" s="43" t="s">
        <v>3748</v>
      </c>
      <c r="H454" s="41">
        <v>201</v>
      </c>
      <c r="I454" s="43" t="s">
        <v>2681</v>
      </c>
      <c r="J454" s="50">
        <v>54100</v>
      </c>
      <c r="K454" s="50">
        <v>325</v>
      </c>
      <c r="L454" s="50">
        <v>54100</v>
      </c>
      <c r="M454" s="51"/>
      <c r="N454" s="51"/>
      <c r="O454" s="51"/>
      <c r="P454" s="41"/>
      <c r="Q454" s="51"/>
    </row>
    <row r="455" spans="1:17" ht="12.75">
      <c r="A455" s="41">
        <v>2015</v>
      </c>
      <c r="B455" s="41" t="s">
        <v>2670</v>
      </c>
      <c r="C455" s="41">
        <v>30073200</v>
      </c>
      <c r="D455" s="41" t="s">
        <v>3764</v>
      </c>
      <c r="E455" s="43" t="s">
        <v>3765</v>
      </c>
      <c r="G455" s="43" t="s">
        <v>3766</v>
      </c>
      <c r="H455" s="41">
        <v>201</v>
      </c>
      <c r="I455" s="43" t="s">
        <v>2681</v>
      </c>
      <c r="J455" s="50">
        <v>51600</v>
      </c>
      <c r="K455" s="50">
        <v>516</v>
      </c>
      <c r="L455" s="50">
        <v>51600</v>
      </c>
      <c r="M455" s="51"/>
      <c r="N455" s="51"/>
      <c r="O455" s="51"/>
      <c r="P455" s="41"/>
      <c r="Q455" s="51"/>
    </row>
    <row r="456" spans="1:17" ht="12.75">
      <c r="A456" s="41">
        <v>2015</v>
      </c>
      <c r="B456" s="41" t="s">
        <v>2670</v>
      </c>
      <c r="C456" s="41">
        <v>30073300</v>
      </c>
      <c r="D456" s="41" t="s">
        <v>3767</v>
      </c>
      <c r="E456" s="43" t="s">
        <v>3768</v>
      </c>
      <c r="G456" s="43" t="s">
        <v>3769</v>
      </c>
      <c r="H456" s="41">
        <v>233</v>
      </c>
      <c r="I456" s="43" t="s">
        <v>3374</v>
      </c>
      <c r="J456" s="50">
        <v>2100</v>
      </c>
      <c r="K456" s="50">
        <v>32</v>
      </c>
      <c r="L456" s="50">
        <v>2100</v>
      </c>
      <c r="M456" s="51"/>
      <c r="N456" s="51"/>
      <c r="O456" s="51"/>
      <c r="P456" s="41"/>
      <c r="Q456" s="51"/>
    </row>
    <row r="457" spans="1:17" ht="12.75">
      <c r="A457" s="41">
        <v>2015</v>
      </c>
      <c r="B457" s="41" t="s">
        <v>2670</v>
      </c>
      <c r="C457" s="41">
        <v>30073400</v>
      </c>
      <c r="D457" s="41" t="s">
        <v>3770</v>
      </c>
      <c r="E457" s="43" t="s">
        <v>3771</v>
      </c>
      <c r="G457" s="43" t="s">
        <v>3772</v>
      </c>
      <c r="H457" s="41">
        <v>201</v>
      </c>
      <c r="I457" s="43" t="s">
        <v>2681</v>
      </c>
      <c r="J457" s="50">
        <v>41600</v>
      </c>
      <c r="K457" s="50">
        <v>250</v>
      </c>
      <c r="L457" s="50">
        <v>41600</v>
      </c>
      <c r="M457" s="51"/>
      <c r="N457" s="51"/>
      <c r="O457" s="51"/>
      <c r="P457" s="41"/>
      <c r="Q457" s="51"/>
    </row>
    <row r="458" spans="1:17" ht="12.75">
      <c r="A458" s="41">
        <v>2015</v>
      </c>
      <c r="B458" s="41" t="s">
        <v>2670</v>
      </c>
      <c r="C458" s="41">
        <v>30073500</v>
      </c>
      <c r="D458" s="41" t="s">
        <v>3773</v>
      </c>
      <c r="E458" s="43" t="s">
        <v>3774</v>
      </c>
      <c r="G458" s="43" t="s">
        <v>3775</v>
      </c>
      <c r="H458" s="41">
        <v>201</v>
      </c>
      <c r="I458" s="43" t="s">
        <v>2681</v>
      </c>
      <c r="J458" s="50">
        <v>33700</v>
      </c>
      <c r="K458" s="50">
        <v>202</v>
      </c>
      <c r="L458" s="50">
        <v>33700</v>
      </c>
      <c r="M458" s="51"/>
      <c r="N458" s="51"/>
      <c r="O458" s="51"/>
      <c r="P458" s="41"/>
      <c r="Q458" s="51"/>
    </row>
    <row r="459" spans="1:17" ht="12.75">
      <c r="A459" s="41">
        <v>2015</v>
      </c>
      <c r="B459" s="41" t="s">
        <v>2670</v>
      </c>
      <c r="C459" s="41">
        <v>30073600</v>
      </c>
      <c r="D459" s="41" t="s">
        <v>3776</v>
      </c>
      <c r="E459" s="43" t="s">
        <v>3777</v>
      </c>
      <c r="F459" s="43" t="s">
        <v>3778</v>
      </c>
      <c r="G459" s="43" t="s">
        <v>3779</v>
      </c>
      <c r="H459" s="41">
        <v>201</v>
      </c>
      <c r="I459" s="43" t="s">
        <v>2681</v>
      </c>
      <c r="J459" s="50">
        <v>20100</v>
      </c>
      <c r="K459" s="50">
        <v>121</v>
      </c>
      <c r="L459" s="50">
        <v>20100</v>
      </c>
      <c r="M459" s="51"/>
      <c r="N459" s="51"/>
      <c r="O459" s="51"/>
      <c r="P459" s="41"/>
      <c r="Q459" s="51"/>
    </row>
    <row r="460" spans="1:17" ht="12.75">
      <c r="A460" s="41">
        <v>2015</v>
      </c>
      <c r="B460" s="41" t="s">
        <v>2670</v>
      </c>
      <c r="C460" s="41">
        <v>30073800</v>
      </c>
      <c r="D460" s="41" t="s">
        <v>3780</v>
      </c>
      <c r="E460" s="43" t="s">
        <v>3781</v>
      </c>
      <c r="G460" s="43" t="s">
        <v>3782</v>
      </c>
      <c r="H460" s="41">
        <v>201</v>
      </c>
      <c r="I460" s="43" t="s">
        <v>2681</v>
      </c>
      <c r="J460" s="50">
        <v>17900</v>
      </c>
      <c r="K460" s="50">
        <v>179</v>
      </c>
      <c r="L460" s="50">
        <v>17900</v>
      </c>
      <c r="M460" s="51"/>
      <c r="N460" s="51"/>
      <c r="O460" s="51"/>
      <c r="P460" s="41"/>
      <c r="Q460" s="51"/>
    </row>
    <row r="461" spans="1:17" ht="12.75">
      <c r="A461" s="41">
        <v>2015</v>
      </c>
      <c r="B461" s="41" t="s">
        <v>2670</v>
      </c>
      <c r="C461" s="41">
        <v>30073900</v>
      </c>
      <c r="D461" s="41" t="s">
        <v>3783</v>
      </c>
      <c r="E461" s="43" t="s">
        <v>3784</v>
      </c>
      <c r="G461" s="43" t="s">
        <v>3785</v>
      </c>
      <c r="H461" s="41">
        <v>201</v>
      </c>
      <c r="I461" s="43" t="s">
        <v>2681</v>
      </c>
      <c r="J461" s="50">
        <v>700</v>
      </c>
      <c r="K461" s="50">
        <v>4</v>
      </c>
      <c r="L461" s="50">
        <v>700</v>
      </c>
      <c r="M461" s="51"/>
      <c r="N461" s="51"/>
      <c r="O461" s="51"/>
      <c r="P461" s="41"/>
      <c r="Q461" s="51"/>
    </row>
    <row r="462" spans="1:17" ht="12.75">
      <c r="A462" s="41">
        <v>2015</v>
      </c>
      <c r="B462" s="41" t="s">
        <v>2670</v>
      </c>
      <c r="C462" s="41">
        <v>30074000</v>
      </c>
      <c r="D462" s="41" t="s">
        <v>3786</v>
      </c>
      <c r="E462" s="43" t="s">
        <v>3787</v>
      </c>
      <c r="G462" s="43" t="s">
        <v>3788</v>
      </c>
      <c r="H462" s="41">
        <v>201</v>
      </c>
      <c r="I462" s="43" t="s">
        <v>2681</v>
      </c>
      <c r="J462" s="50">
        <v>54000</v>
      </c>
      <c r="K462" s="50">
        <v>324</v>
      </c>
      <c r="L462" s="50">
        <v>54000</v>
      </c>
      <c r="M462" s="51"/>
      <c r="N462" s="51"/>
      <c r="O462" s="51"/>
      <c r="P462" s="41"/>
      <c r="Q462" s="51"/>
    </row>
    <row r="463" spans="1:17" ht="12.75">
      <c r="A463" s="41">
        <v>2015</v>
      </c>
      <c r="B463" s="41" t="s">
        <v>2670</v>
      </c>
      <c r="C463" s="41">
        <v>30074100</v>
      </c>
      <c r="D463" s="41" t="s">
        <v>3789</v>
      </c>
      <c r="E463" s="43" t="s">
        <v>3787</v>
      </c>
      <c r="G463" s="43" t="s">
        <v>3788</v>
      </c>
      <c r="H463" s="41">
        <v>201</v>
      </c>
      <c r="I463" s="43" t="s">
        <v>2681</v>
      </c>
      <c r="J463" s="50">
        <v>200</v>
      </c>
      <c r="K463" s="50">
        <v>1</v>
      </c>
      <c r="L463" s="50">
        <v>200</v>
      </c>
      <c r="M463" s="51"/>
      <c r="N463" s="51"/>
      <c r="O463" s="51"/>
      <c r="P463" s="41"/>
      <c r="Q463" s="51"/>
    </row>
    <row r="464" spans="1:17" ht="12.75">
      <c r="A464" s="41">
        <v>2015</v>
      </c>
      <c r="B464" s="41" t="s">
        <v>2670</v>
      </c>
      <c r="C464" s="41">
        <v>30074200</v>
      </c>
      <c r="D464" s="41" t="s">
        <v>3790</v>
      </c>
      <c r="E464" s="43" t="s">
        <v>3791</v>
      </c>
      <c r="F464" s="43" t="s">
        <v>3792</v>
      </c>
      <c r="G464" s="43" t="s">
        <v>3791</v>
      </c>
      <c r="H464" s="41">
        <v>233</v>
      </c>
      <c r="I464" s="43" t="s">
        <v>3374</v>
      </c>
      <c r="J464" s="50">
        <v>4100</v>
      </c>
      <c r="K464" s="50">
        <v>62</v>
      </c>
      <c r="L464" s="50">
        <v>4100</v>
      </c>
      <c r="M464" s="51"/>
      <c r="N464" s="51"/>
      <c r="O464" s="51"/>
      <c r="P464" s="41"/>
      <c r="Q464" s="51"/>
    </row>
    <row r="465" spans="1:17" ht="12.75">
      <c r="A465" s="41">
        <v>2015</v>
      </c>
      <c r="B465" s="41" t="s">
        <v>2670</v>
      </c>
      <c r="C465" s="41">
        <v>30074300</v>
      </c>
      <c r="D465" s="41" t="s">
        <v>3793</v>
      </c>
      <c r="E465" s="43" t="s">
        <v>3727</v>
      </c>
      <c r="G465" s="43" t="s">
        <v>3728</v>
      </c>
      <c r="H465" s="41">
        <v>201</v>
      </c>
      <c r="I465" s="43" t="s">
        <v>2681</v>
      </c>
      <c r="J465" s="50">
        <v>700</v>
      </c>
      <c r="K465" s="50">
        <v>7</v>
      </c>
      <c r="L465" s="50">
        <v>700</v>
      </c>
      <c r="M465" s="51"/>
      <c r="N465" s="51"/>
      <c r="O465" s="51"/>
      <c r="P465" s="41"/>
      <c r="Q465" s="51"/>
    </row>
    <row r="466" spans="1:17" ht="12.75">
      <c r="A466" s="41">
        <v>2015</v>
      </c>
      <c r="B466" s="41" t="s">
        <v>2670</v>
      </c>
      <c r="C466" s="41">
        <v>30074400</v>
      </c>
      <c r="D466" s="41" t="s">
        <v>3794</v>
      </c>
      <c r="E466" s="43" t="s">
        <v>3795</v>
      </c>
      <c r="G466" s="43" t="s">
        <v>3796</v>
      </c>
      <c r="H466" s="41">
        <v>201</v>
      </c>
      <c r="I466" s="43" t="s">
        <v>2681</v>
      </c>
      <c r="J466" s="50">
        <v>7700</v>
      </c>
      <c r="K466" s="50">
        <v>46</v>
      </c>
      <c r="L466" s="50">
        <v>7700</v>
      </c>
      <c r="M466" s="51"/>
      <c r="N466" s="51"/>
      <c r="O466" s="51"/>
      <c r="P466" s="41"/>
      <c r="Q466" s="51"/>
    </row>
    <row r="467" spans="1:17" ht="12.75">
      <c r="A467" s="41">
        <v>2015</v>
      </c>
      <c r="B467" s="41" t="s">
        <v>2670</v>
      </c>
      <c r="C467" s="41">
        <v>30074500</v>
      </c>
      <c r="D467" s="41" t="s">
        <v>3797</v>
      </c>
      <c r="E467" s="43" t="s">
        <v>3798</v>
      </c>
      <c r="F467" s="43" t="s">
        <v>3799</v>
      </c>
      <c r="G467" s="43" t="s">
        <v>3798</v>
      </c>
      <c r="H467" s="41">
        <v>957</v>
      </c>
      <c r="I467" s="43" t="s">
        <v>3800</v>
      </c>
      <c r="J467" s="50">
        <v>5500</v>
      </c>
      <c r="K467" s="50">
        <v>0</v>
      </c>
      <c r="L467" s="50">
        <v>0</v>
      </c>
      <c r="M467" s="51"/>
      <c r="N467" s="51"/>
      <c r="O467" s="51"/>
      <c r="P467" s="41"/>
      <c r="Q467" s="51"/>
    </row>
    <row r="468" spans="1:17" ht="12.75">
      <c r="A468" s="41">
        <v>2015</v>
      </c>
      <c r="B468" s="41" t="s">
        <v>2670</v>
      </c>
      <c r="C468" s="41">
        <v>30080100</v>
      </c>
      <c r="D468" s="41" t="s">
        <v>3801</v>
      </c>
      <c r="E468" s="43" t="s">
        <v>3617</v>
      </c>
      <c r="G468" s="43" t="s">
        <v>3618</v>
      </c>
      <c r="H468" s="41">
        <v>101</v>
      </c>
      <c r="I468" s="43" t="s">
        <v>2689</v>
      </c>
      <c r="J468" s="50">
        <v>1541800</v>
      </c>
      <c r="K468" s="50">
        <v>8227</v>
      </c>
      <c r="L468" s="50">
        <v>152900</v>
      </c>
      <c r="M468" s="51"/>
      <c r="N468" s="51"/>
      <c r="O468" s="51"/>
      <c r="P468" s="41"/>
      <c r="Q468" s="51"/>
    </row>
    <row r="469" spans="1:17" ht="12.75">
      <c r="A469" s="41">
        <v>2015</v>
      </c>
      <c r="B469" s="41" t="s">
        <v>2670</v>
      </c>
      <c r="C469" s="41">
        <v>30080200</v>
      </c>
      <c r="D469" s="41" t="s">
        <v>3802</v>
      </c>
      <c r="E469" s="43" t="s">
        <v>3803</v>
      </c>
      <c r="G469" s="43" t="s">
        <v>3804</v>
      </c>
      <c r="H469" s="41">
        <v>101</v>
      </c>
      <c r="I469" s="43" t="s">
        <v>2689</v>
      </c>
      <c r="J469" s="50">
        <v>713900</v>
      </c>
      <c r="K469" s="50">
        <v>7139</v>
      </c>
      <c r="L469" s="50">
        <v>0</v>
      </c>
      <c r="M469" s="51"/>
      <c r="N469" s="51"/>
      <c r="O469" s="51"/>
      <c r="P469" s="41"/>
      <c r="Q469" s="51"/>
    </row>
    <row r="470" spans="1:17" ht="12.75">
      <c r="A470" s="41">
        <v>2015</v>
      </c>
      <c r="B470" s="41" t="s">
        <v>2670</v>
      </c>
      <c r="C470" s="41">
        <v>30080250</v>
      </c>
      <c r="D470" s="41" t="s">
        <v>3805</v>
      </c>
      <c r="E470" s="43" t="s">
        <v>3620</v>
      </c>
      <c r="G470" s="43" t="s">
        <v>3621</v>
      </c>
      <c r="H470" s="41">
        <v>101</v>
      </c>
      <c r="I470" s="43" t="s">
        <v>2689</v>
      </c>
      <c r="J470" s="50">
        <v>954300</v>
      </c>
      <c r="K470" s="50">
        <v>4717</v>
      </c>
      <c r="L470" s="50">
        <v>100900</v>
      </c>
      <c r="M470" s="51"/>
      <c r="N470" s="51"/>
      <c r="O470" s="51"/>
      <c r="P470" s="41"/>
      <c r="Q470" s="51"/>
    </row>
    <row r="471" spans="1:17" ht="12.75">
      <c r="A471" s="41">
        <v>2015</v>
      </c>
      <c r="B471" s="41" t="s">
        <v>2670</v>
      </c>
      <c r="C471" s="41">
        <v>30080300</v>
      </c>
      <c r="D471" s="41" t="s">
        <v>3806</v>
      </c>
      <c r="E471" s="43" t="s">
        <v>3807</v>
      </c>
      <c r="G471" s="43" t="s">
        <v>3808</v>
      </c>
      <c r="H471" s="41">
        <v>101</v>
      </c>
      <c r="I471" s="43" t="s">
        <v>2689</v>
      </c>
      <c r="J471" s="50">
        <v>491800</v>
      </c>
      <c r="K471" s="50">
        <v>2459</v>
      </c>
      <c r="L471" s="50">
        <v>0</v>
      </c>
      <c r="M471" s="51"/>
      <c r="N471" s="51"/>
      <c r="O471" s="51"/>
      <c r="P471" s="41"/>
      <c r="Q471" s="51"/>
    </row>
    <row r="472" spans="1:17" ht="12.75">
      <c r="A472" s="41">
        <v>2015</v>
      </c>
      <c r="B472" s="41" t="s">
        <v>2670</v>
      </c>
      <c r="C472" s="41">
        <v>30080315</v>
      </c>
      <c r="D472" s="41" t="s">
        <v>3809</v>
      </c>
      <c r="E472" s="43" t="s">
        <v>3810</v>
      </c>
      <c r="G472" s="43" t="s">
        <v>3811</v>
      </c>
      <c r="H472" s="41">
        <v>101</v>
      </c>
      <c r="I472" s="43" t="s">
        <v>2689</v>
      </c>
      <c r="J472" s="50">
        <v>531400</v>
      </c>
      <c r="K472" s="50">
        <v>2657</v>
      </c>
      <c r="L472" s="50">
        <v>0</v>
      </c>
      <c r="M472" s="51"/>
      <c r="N472" s="51"/>
      <c r="O472" s="51"/>
      <c r="P472" s="41"/>
      <c r="Q472" s="51"/>
    </row>
    <row r="473" spans="1:17" ht="12.75">
      <c r="A473" s="41">
        <v>2015</v>
      </c>
      <c r="B473" s="41" t="s">
        <v>2670</v>
      </c>
      <c r="C473" s="41">
        <v>30080325</v>
      </c>
      <c r="D473" s="41" t="s">
        <v>3812</v>
      </c>
      <c r="E473" s="43" t="s">
        <v>3670</v>
      </c>
      <c r="F473" s="43" t="s">
        <v>3671</v>
      </c>
      <c r="G473" s="43" t="s">
        <v>3672</v>
      </c>
      <c r="H473" s="41">
        <v>101</v>
      </c>
      <c r="I473" s="43" t="s">
        <v>2689</v>
      </c>
      <c r="J473" s="50">
        <v>309000</v>
      </c>
      <c r="K473" s="50">
        <v>3090</v>
      </c>
      <c r="L473" s="50">
        <v>0</v>
      </c>
      <c r="M473" s="51"/>
      <c r="N473" s="51"/>
      <c r="O473" s="51"/>
      <c r="P473" s="41"/>
      <c r="Q473" s="51"/>
    </row>
    <row r="474" spans="1:17" ht="12.75">
      <c r="A474" s="41">
        <v>2015</v>
      </c>
      <c r="B474" s="41" t="s">
        <v>2670</v>
      </c>
      <c r="C474" s="41">
        <v>30080350</v>
      </c>
      <c r="D474" s="41" t="s">
        <v>3813</v>
      </c>
      <c r="E474" s="43" t="s">
        <v>3807</v>
      </c>
      <c r="G474" s="43" t="s">
        <v>3808</v>
      </c>
      <c r="H474" s="41">
        <v>101</v>
      </c>
      <c r="I474" s="43" t="s">
        <v>2689</v>
      </c>
      <c r="J474" s="50">
        <v>214000</v>
      </c>
      <c r="K474" s="50">
        <v>1460</v>
      </c>
      <c r="L474" s="50">
        <v>129100</v>
      </c>
      <c r="M474" s="51"/>
      <c r="N474" s="51"/>
      <c r="O474" s="51"/>
      <c r="P474" s="41"/>
      <c r="Q474" s="51"/>
    </row>
    <row r="475" spans="1:17" ht="12.75">
      <c r="A475" s="41">
        <v>2015</v>
      </c>
      <c r="B475" s="41" t="s">
        <v>2670</v>
      </c>
      <c r="C475" s="41">
        <v>30080400</v>
      </c>
      <c r="D475" s="41" t="s">
        <v>3814</v>
      </c>
      <c r="E475" s="43" t="s">
        <v>3815</v>
      </c>
      <c r="F475" s="43" t="s">
        <v>3816</v>
      </c>
      <c r="G475" s="43" t="s">
        <v>3817</v>
      </c>
      <c r="H475" s="41">
        <v>101</v>
      </c>
      <c r="I475" s="43" t="s">
        <v>2689</v>
      </c>
      <c r="J475" s="50">
        <v>687300</v>
      </c>
      <c r="K475" s="50">
        <v>3789</v>
      </c>
      <c r="L475" s="50">
        <v>82100</v>
      </c>
      <c r="M475" s="51"/>
      <c r="N475" s="51"/>
      <c r="O475" s="51"/>
      <c r="P475" s="41"/>
      <c r="Q475" s="51"/>
    </row>
    <row r="476" spans="1:17" ht="12.75">
      <c r="A476" s="41">
        <v>2015</v>
      </c>
      <c r="B476" s="41" t="s">
        <v>2670</v>
      </c>
      <c r="C476" s="41">
        <v>30080600</v>
      </c>
      <c r="D476" s="41" t="s">
        <v>3818</v>
      </c>
      <c r="E476" s="43" t="s">
        <v>3617</v>
      </c>
      <c r="G476" s="43" t="s">
        <v>3618</v>
      </c>
      <c r="H476" s="41">
        <v>101</v>
      </c>
      <c r="I476" s="43" t="s">
        <v>2689</v>
      </c>
      <c r="J476" s="50">
        <v>568600</v>
      </c>
      <c r="K476" s="50">
        <v>5686</v>
      </c>
      <c r="L476" s="50">
        <v>0</v>
      </c>
      <c r="M476" s="51"/>
      <c r="N476" s="51"/>
      <c r="O476" s="51"/>
      <c r="P476" s="41"/>
      <c r="Q476" s="51"/>
    </row>
    <row r="477" spans="1:17" ht="12.75">
      <c r="A477" s="41">
        <v>2015</v>
      </c>
      <c r="B477" s="41" t="s">
        <v>2670</v>
      </c>
      <c r="C477" s="41">
        <v>30090100</v>
      </c>
      <c r="D477" s="41" t="s">
        <v>3819</v>
      </c>
      <c r="E477" s="43" t="s">
        <v>3820</v>
      </c>
      <c r="G477" s="43" t="s">
        <v>3821</v>
      </c>
      <c r="H477" s="41">
        <v>201</v>
      </c>
      <c r="I477" s="43" t="s">
        <v>2681</v>
      </c>
      <c r="J477" s="50">
        <v>120900</v>
      </c>
      <c r="K477" s="50">
        <v>945</v>
      </c>
      <c r="L477" s="50">
        <v>120900</v>
      </c>
      <c r="M477" s="51"/>
      <c r="N477" s="51"/>
      <c r="O477" s="51"/>
      <c r="P477" s="41"/>
      <c r="Q477" s="51"/>
    </row>
    <row r="478" spans="1:17" ht="12.75">
      <c r="A478" s="41">
        <v>2015</v>
      </c>
      <c r="B478" s="41" t="s">
        <v>2670</v>
      </c>
      <c r="C478" s="41">
        <v>30090200</v>
      </c>
      <c r="D478" s="41" t="s">
        <v>3822</v>
      </c>
      <c r="E478" s="43" t="s">
        <v>3823</v>
      </c>
      <c r="F478" s="43" t="s">
        <v>3824</v>
      </c>
      <c r="G478" s="43" t="s">
        <v>3825</v>
      </c>
      <c r="H478" s="41">
        <v>101</v>
      </c>
      <c r="I478" s="43" t="s">
        <v>2689</v>
      </c>
      <c r="J478" s="50">
        <v>1161000</v>
      </c>
      <c r="K478" s="50">
        <v>9805</v>
      </c>
      <c r="L478" s="50">
        <v>0</v>
      </c>
      <c r="M478" s="51"/>
      <c r="N478" s="51"/>
      <c r="O478" s="51"/>
      <c r="P478" s="41"/>
      <c r="Q478" s="51"/>
    </row>
    <row r="479" spans="1:17" ht="12.75">
      <c r="A479" s="41">
        <v>2015</v>
      </c>
      <c r="B479" s="41" t="s">
        <v>2670</v>
      </c>
      <c r="C479" s="41">
        <v>30090250</v>
      </c>
      <c r="D479" s="41" t="s">
        <v>3826</v>
      </c>
      <c r="E479" s="43" t="s">
        <v>3827</v>
      </c>
      <c r="F479" s="43" t="s">
        <v>3711</v>
      </c>
      <c r="G479" s="43" t="s">
        <v>3828</v>
      </c>
      <c r="H479" s="41">
        <v>916</v>
      </c>
      <c r="I479" s="43" t="s">
        <v>3829</v>
      </c>
      <c r="J479" s="50">
        <v>90600</v>
      </c>
      <c r="K479" s="50">
        <v>0</v>
      </c>
      <c r="L479" s="50">
        <v>0</v>
      </c>
      <c r="M479" s="51"/>
      <c r="N479" s="51"/>
      <c r="O479" s="51"/>
      <c r="P479" s="41"/>
      <c r="Q479" s="51"/>
    </row>
    <row r="480" spans="1:17" ht="12.75">
      <c r="A480" s="41">
        <v>2015</v>
      </c>
      <c r="B480" s="41" t="s">
        <v>2670</v>
      </c>
      <c r="C480" s="41">
        <v>30090300</v>
      </c>
      <c r="D480" s="41" t="s">
        <v>3830</v>
      </c>
      <c r="E480" s="43" t="s">
        <v>3591</v>
      </c>
      <c r="G480" s="43" t="s">
        <v>3592</v>
      </c>
      <c r="H480" s="41">
        <v>101</v>
      </c>
      <c r="I480" s="43" t="s">
        <v>2689</v>
      </c>
      <c r="J480" s="50">
        <v>924300</v>
      </c>
      <c r="K480" s="50">
        <v>4622</v>
      </c>
      <c r="L480" s="50">
        <v>0</v>
      </c>
      <c r="M480" s="51"/>
      <c r="N480" s="51"/>
      <c r="O480" s="51"/>
      <c r="P480" s="41"/>
      <c r="Q480" s="51"/>
    </row>
    <row r="481" spans="1:17" ht="12.75">
      <c r="A481" s="41">
        <v>2015</v>
      </c>
      <c r="B481" s="41" t="s">
        <v>2670</v>
      </c>
      <c r="C481" s="41">
        <v>30090350</v>
      </c>
      <c r="D481" s="41" t="s">
        <v>3831</v>
      </c>
      <c r="E481" s="43" t="s">
        <v>3591</v>
      </c>
      <c r="G481" s="43" t="s">
        <v>3592</v>
      </c>
      <c r="H481" s="41">
        <v>101</v>
      </c>
      <c r="I481" s="43" t="s">
        <v>2689</v>
      </c>
      <c r="J481" s="50">
        <v>310100</v>
      </c>
      <c r="K481" s="50">
        <v>2179</v>
      </c>
      <c r="L481" s="50">
        <v>190100</v>
      </c>
      <c r="M481" s="51"/>
      <c r="N481" s="51"/>
      <c r="O481" s="51"/>
      <c r="P481" s="41"/>
      <c r="Q481" s="51"/>
    </row>
    <row r="482" spans="1:17" ht="12.75">
      <c r="A482" s="41">
        <v>2015</v>
      </c>
      <c r="B482" s="41" t="s">
        <v>2670</v>
      </c>
      <c r="C482" s="41">
        <v>30090400</v>
      </c>
      <c r="D482" s="41" t="s">
        <v>3832</v>
      </c>
      <c r="E482" s="43" t="s">
        <v>3833</v>
      </c>
      <c r="G482" s="43" t="s">
        <v>3834</v>
      </c>
      <c r="H482" s="41">
        <v>101</v>
      </c>
      <c r="I482" s="43" t="s">
        <v>2689</v>
      </c>
      <c r="J482" s="50">
        <v>979300</v>
      </c>
      <c r="K482" s="50">
        <v>9793</v>
      </c>
      <c r="L482" s="50">
        <v>0</v>
      </c>
      <c r="M482" s="51"/>
      <c r="N482" s="51"/>
      <c r="O482" s="51"/>
      <c r="P482" s="41"/>
      <c r="Q482" s="51"/>
    </row>
    <row r="483" spans="1:17" ht="12.75">
      <c r="A483" s="41">
        <v>2015</v>
      </c>
      <c r="B483" s="41" t="s">
        <v>2670</v>
      </c>
      <c r="C483" s="41">
        <v>30090500</v>
      </c>
      <c r="D483" s="41" t="s">
        <v>3835</v>
      </c>
      <c r="E483" s="43" t="s">
        <v>3581</v>
      </c>
      <c r="G483" s="43" t="s">
        <v>3581</v>
      </c>
      <c r="H483" s="41">
        <v>101</v>
      </c>
      <c r="I483" s="43" t="s">
        <v>2689</v>
      </c>
      <c r="J483" s="50">
        <v>1246300</v>
      </c>
      <c r="K483" s="50">
        <v>12463</v>
      </c>
      <c r="L483" s="50">
        <v>0</v>
      </c>
      <c r="M483" s="51"/>
      <c r="N483" s="51"/>
      <c r="O483" s="51"/>
      <c r="P483" s="41"/>
      <c r="Q483" s="51"/>
    </row>
    <row r="484" spans="1:17" ht="12.75">
      <c r="A484" s="41">
        <v>2015</v>
      </c>
      <c r="B484" s="41" t="s">
        <v>2670</v>
      </c>
      <c r="C484" s="41">
        <v>30090550</v>
      </c>
      <c r="D484" s="41" t="s">
        <v>3836</v>
      </c>
      <c r="E484" s="43" t="s">
        <v>3837</v>
      </c>
      <c r="G484" s="43" t="s">
        <v>3838</v>
      </c>
      <c r="H484" s="41">
        <v>201</v>
      </c>
      <c r="I484" s="43" t="s">
        <v>2681</v>
      </c>
      <c r="J484" s="50">
        <v>104400</v>
      </c>
      <c r="K484" s="50">
        <v>736</v>
      </c>
      <c r="L484" s="50">
        <v>101700</v>
      </c>
      <c r="M484" s="51"/>
      <c r="N484" s="51"/>
      <c r="O484" s="51"/>
      <c r="P484" s="41"/>
      <c r="Q484" s="51"/>
    </row>
    <row r="485" spans="1:17" ht="12.75">
      <c r="A485" s="41">
        <v>2015</v>
      </c>
      <c r="B485" s="41" t="s">
        <v>2670</v>
      </c>
      <c r="C485" s="41">
        <v>30090600</v>
      </c>
      <c r="D485" s="41" t="s">
        <v>3839</v>
      </c>
      <c r="E485" s="43" t="s">
        <v>3840</v>
      </c>
      <c r="G485" s="43" t="s">
        <v>3840</v>
      </c>
      <c r="H485" s="41">
        <v>912</v>
      </c>
      <c r="I485" s="43" t="s">
        <v>3841</v>
      </c>
      <c r="J485" s="50">
        <v>458000</v>
      </c>
      <c r="K485" s="50">
        <v>0</v>
      </c>
      <c r="L485" s="50">
        <v>0</v>
      </c>
      <c r="M485" s="51"/>
      <c r="N485" s="51"/>
      <c r="O485" s="51"/>
      <c r="P485" s="41"/>
      <c r="Q485" s="51"/>
    </row>
    <row r="486" spans="1:17" ht="12.75">
      <c r="A486" s="41">
        <v>2015</v>
      </c>
      <c r="B486" s="41" t="s">
        <v>2670</v>
      </c>
      <c r="C486" s="41">
        <v>30090700</v>
      </c>
      <c r="D486" s="41" t="s">
        <v>3842</v>
      </c>
      <c r="E486" s="43" t="s">
        <v>3620</v>
      </c>
      <c r="G486" s="43" t="s">
        <v>3621</v>
      </c>
      <c r="H486" s="41">
        <v>101</v>
      </c>
      <c r="I486" s="43" t="s">
        <v>2689</v>
      </c>
      <c r="J486" s="50">
        <v>616600</v>
      </c>
      <c r="K486" s="50">
        <v>3083</v>
      </c>
      <c r="L486" s="50">
        <v>0</v>
      </c>
      <c r="M486" s="51"/>
      <c r="N486" s="51"/>
      <c r="O486" s="51"/>
      <c r="P486" s="41"/>
      <c r="Q486" s="51"/>
    </row>
    <row r="487" spans="1:17" ht="12.75">
      <c r="A487" s="41">
        <v>2015</v>
      </c>
      <c r="B487" s="41" t="s">
        <v>2670</v>
      </c>
      <c r="C487" s="41">
        <v>30100100</v>
      </c>
      <c r="D487" s="41" t="s">
        <v>3843</v>
      </c>
      <c r="E487" s="43" t="s">
        <v>3844</v>
      </c>
      <c r="G487" s="43" t="s">
        <v>3845</v>
      </c>
      <c r="H487" s="41">
        <v>101</v>
      </c>
      <c r="I487" s="43" t="s">
        <v>2689</v>
      </c>
      <c r="J487" s="50">
        <v>993600</v>
      </c>
      <c r="K487" s="50">
        <v>4968</v>
      </c>
      <c r="L487" s="50">
        <v>0</v>
      </c>
      <c r="M487" s="51"/>
      <c r="N487" s="51"/>
      <c r="O487" s="51"/>
      <c r="P487" s="41"/>
      <c r="Q487" s="51"/>
    </row>
    <row r="488" spans="1:17" ht="12.75">
      <c r="A488" s="41">
        <v>2015</v>
      </c>
      <c r="B488" s="41" t="s">
        <v>2670</v>
      </c>
      <c r="C488" s="41">
        <v>30100200</v>
      </c>
      <c r="D488" s="41" t="s">
        <v>3846</v>
      </c>
      <c r="E488" s="43" t="s">
        <v>3847</v>
      </c>
      <c r="G488" s="43" t="s">
        <v>3848</v>
      </c>
      <c r="H488" s="41">
        <v>101</v>
      </c>
      <c r="I488" s="43" t="s">
        <v>2689</v>
      </c>
      <c r="J488" s="50">
        <v>168000</v>
      </c>
      <c r="K488" s="50">
        <v>1201</v>
      </c>
      <c r="L488" s="50">
        <v>124300</v>
      </c>
      <c r="M488" s="51"/>
      <c r="N488" s="51"/>
      <c r="O488" s="51"/>
      <c r="P488" s="41"/>
      <c r="Q488" s="51"/>
    </row>
    <row r="489" spans="1:17" ht="12.75">
      <c r="A489" s="41">
        <v>2015</v>
      </c>
      <c r="B489" s="41" t="s">
        <v>2670</v>
      </c>
      <c r="C489" s="41">
        <v>30100300</v>
      </c>
      <c r="D489" s="41" t="s">
        <v>3849</v>
      </c>
      <c r="E489" s="43" t="s">
        <v>3577</v>
      </c>
      <c r="F489" s="43" t="s">
        <v>3578</v>
      </c>
      <c r="G489" s="43" t="s">
        <v>3577</v>
      </c>
      <c r="H489" s="41">
        <v>101</v>
      </c>
      <c r="I489" s="43" t="s">
        <v>2689</v>
      </c>
      <c r="J489" s="50">
        <v>1203600</v>
      </c>
      <c r="K489" s="50">
        <v>6018</v>
      </c>
      <c r="L489" s="50">
        <v>0</v>
      </c>
      <c r="M489" s="51"/>
      <c r="N489" s="51"/>
      <c r="O489" s="51"/>
      <c r="P489" s="41"/>
      <c r="Q489" s="51"/>
    </row>
    <row r="490" spans="1:17" ht="12.75">
      <c r="A490" s="41">
        <v>2015</v>
      </c>
      <c r="B490" s="41" t="s">
        <v>2670</v>
      </c>
      <c r="C490" s="41">
        <v>30100350</v>
      </c>
      <c r="D490" s="41" t="s">
        <v>3850</v>
      </c>
      <c r="E490" s="43" t="s">
        <v>3581</v>
      </c>
      <c r="G490" s="43" t="s">
        <v>3581</v>
      </c>
      <c r="H490" s="41">
        <v>101</v>
      </c>
      <c r="I490" s="43" t="s">
        <v>2689</v>
      </c>
      <c r="J490" s="50">
        <v>364400</v>
      </c>
      <c r="K490" s="50">
        <v>3644</v>
      </c>
      <c r="L490" s="50">
        <v>0</v>
      </c>
      <c r="M490" s="51"/>
      <c r="N490" s="51"/>
      <c r="O490" s="51"/>
      <c r="P490" s="41"/>
      <c r="Q490" s="51"/>
    </row>
    <row r="491" spans="1:17" ht="12.75">
      <c r="A491" s="41">
        <v>2015</v>
      </c>
      <c r="B491" s="41" t="s">
        <v>2670</v>
      </c>
      <c r="C491" s="41">
        <v>30100400</v>
      </c>
      <c r="D491" s="41" t="s">
        <v>3851</v>
      </c>
      <c r="E491" s="43" t="s">
        <v>3852</v>
      </c>
      <c r="F491" s="43" t="s">
        <v>3853</v>
      </c>
      <c r="G491" s="43" t="s">
        <v>3854</v>
      </c>
      <c r="H491" s="41">
        <v>101</v>
      </c>
      <c r="I491" s="43" t="s">
        <v>2689</v>
      </c>
      <c r="J491" s="50">
        <v>762100</v>
      </c>
      <c r="K491" s="50">
        <v>3853</v>
      </c>
      <c r="L491" s="50">
        <v>42100</v>
      </c>
      <c r="M491" s="51"/>
      <c r="N491" s="51"/>
      <c r="O491" s="51"/>
      <c r="P491" s="41"/>
      <c r="Q491" s="51"/>
    </row>
    <row r="492" spans="1:17" ht="12.75">
      <c r="A492" s="41">
        <v>2015</v>
      </c>
      <c r="B492" s="41" t="s">
        <v>2670</v>
      </c>
      <c r="C492" s="41">
        <v>30100500</v>
      </c>
      <c r="D492" s="41" t="s">
        <v>3855</v>
      </c>
      <c r="E492" s="43" t="s">
        <v>3635</v>
      </c>
      <c r="G492" s="43" t="s">
        <v>3636</v>
      </c>
      <c r="H492" s="41">
        <v>101</v>
      </c>
      <c r="I492" s="43" t="s">
        <v>2689</v>
      </c>
      <c r="J492" s="50">
        <v>660100</v>
      </c>
      <c r="K492" s="50">
        <v>3301</v>
      </c>
      <c r="L492" s="50">
        <v>0</v>
      </c>
      <c r="M492" s="51"/>
      <c r="N492" s="51"/>
      <c r="O492" s="51"/>
      <c r="P492" s="41"/>
      <c r="Q492" s="51"/>
    </row>
    <row r="493" spans="1:17" ht="12.75">
      <c r="A493" s="41">
        <v>2015</v>
      </c>
      <c r="B493" s="41" t="s">
        <v>2670</v>
      </c>
      <c r="C493" s="41">
        <v>30100600</v>
      </c>
      <c r="D493" s="41" t="s">
        <v>3856</v>
      </c>
      <c r="E493" s="43" t="s">
        <v>3857</v>
      </c>
      <c r="G493" s="43" t="s">
        <v>3857</v>
      </c>
      <c r="H493" s="41">
        <v>101</v>
      </c>
      <c r="I493" s="43" t="s">
        <v>2689</v>
      </c>
      <c r="J493" s="50">
        <v>727100</v>
      </c>
      <c r="K493" s="50">
        <v>7271</v>
      </c>
      <c r="L493" s="50">
        <v>0</v>
      </c>
      <c r="M493" s="51"/>
      <c r="N493" s="51"/>
      <c r="O493" s="51"/>
      <c r="P493" s="41"/>
      <c r="Q493" s="51"/>
    </row>
    <row r="494" spans="1:17" ht="12.75">
      <c r="A494" s="41">
        <v>2015</v>
      </c>
      <c r="B494" s="41" t="s">
        <v>2670</v>
      </c>
      <c r="C494" s="41">
        <v>30100700</v>
      </c>
      <c r="D494" s="41" t="s">
        <v>3858</v>
      </c>
      <c r="E494" s="43" t="s">
        <v>3859</v>
      </c>
      <c r="F494" s="43" t="s">
        <v>3860</v>
      </c>
      <c r="G494" s="43" t="s">
        <v>3861</v>
      </c>
      <c r="H494" s="41">
        <v>105</v>
      </c>
      <c r="I494" s="43" t="s">
        <v>2675</v>
      </c>
      <c r="J494" s="50">
        <v>673000</v>
      </c>
      <c r="K494" s="50">
        <v>5048</v>
      </c>
      <c r="L494" s="50">
        <v>0</v>
      </c>
      <c r="M494" s="51"/>
      <c r="N494" s="51"/>
      <c r="O494" s="51"/>
      <c r="P494" s="41"/>
      <c r="Q494" s="51"/>
    </row>
    <row r="495" spans="1:17" ht="12.75">
      <c r="A495" s="41">
        <v>2015</v>
      </c>
      <c r="B495" s="41" t="s">
        <v>2670</v>
      </c>
      <c r="C495" s="41">
        <v>30100800</v>
      </c>
      <c r="D495" s="41" t="s">
        <v>3862</v>
      </c>
      <c r="E495" s="43" t="s">
        <v>3863</v>
      </c>
      <c r="F495" s="43" t="s">
        <v>3864</v>
      </c>
      <c r="G495" s="43" t="s">
        <v>3865</v>
      </c>
      <c r="H495" s="41">
        <v>105</v>
      </c>
      <c r="I495" s="43" t="s">
        <v>2675</v>
      </c>
      <c r="J495" s="50">
        <v>1693000</v>
      </c>
      <c r="K495" s="50">
        <v>8465</v>
      </c>
      <c r="L495" s="50">
        <v>0</v>
      </c>
      <c r="M495" s="51"/>
      <c r="N495" s="51"/>
      <c r="O495" s="51"/>
      <c r="P495" s="41"/>
      <c r="Q495" s="51"/>
    </row>
    <row r="496" spans="1:17" ht="12.75">
      <c r="A496" s="41">
        <v>2015</v>
      </c>
      <c r="B496" s="41" t="s">
        <v>2670</v>
      </c>
      <c r="C496" s="41">
        <v>30110100</v>
      </c>
      <c r="D496" s="41" t="s">
        <v>3866</v>
      </c>
      <c r="E496" s="43" t="s">
        <v>3867</v>
      </c>
      <c r="G496" s="43" t="s">
        <v>3868</v>
      </c>
      <c r="H496" s="41">
        <v>106</v>
      </c>
      <c r="I496" s="43" t="s">
        <v>2805</v>
      </c>
      <c r="J496" s="50">
        <v>154500</v>
      </c>
      <c r="K496" s="50">
        <v>1545</v>
      </c>
      <c r="L496" s="50">
        <v>0</v>
      </c>
      <c r="M496" s="51"/>
      <c r="N496" s="51"/>
      <c r="O496" s="51"/>
      <c r="P496" s="41"/>
      <c r="Q496" s="51"/>
    </row>
    <row r="497" spans="1:17" ht="12.75">
      <c r="A497" s="41">
        <v>2015</v>
      </c>
      <c r="B497" s="41" t="s">
        <v>2670</v>
      </c>
      <c r="C497" s="41">
        <v>30110150</v>
      </c>
      <c r="D497" s="41" t="s">
        <v>3869</v>
      </c>
      <c r="E497" s="43" t="s">
        <v>3870</v>
      </c>
      <c r="G497" s="43" t="s">
        <v>3871</v>
      </c>
      <c r="H497" s="41">
        <v>201</v>
      </c>
      <c r="I497" s="43" t="s">
        <v>2681</v>
      </c>
      <c r="J497" s="50">
        <v>66400</v>
      </c>
      <c r="K497" s="50">
        <v>664</v>
      </c>
      <c r="L497" s="50">
        <v>66400</v>
      </c>
      <c r="M497" s="51"/>
      <c r="N497" s="51"/>
      <c r="O497" s="51"/>
      <c r="P497" s="41"/>
      <c r="Q497" s="51"/>
    </row>
    <row r="498" spans="1:17" ht="12.75">
      <c r="A498" s="41">
        <v>2015</v>
      </c>
      <c r="B498" s="41" t="s">
        <v>2670</v>
      </c>
      <c r="C498" s="41">
        <v>30110175</v>
      </c>
      <c r="D498" s="41" t="s">
        <v>3872</v>
      </c>
      <c r="E498" s="43" t="s">
        <v>3873</v>
      </c>
      <c r="F498" s="43" t="s">
        <v>3874</v>
      </c>
      <c r="G498" s="43" t="s">
        <v>3873</v>
      </c>
      <c r="H498" s="41">
        <v>101</v>
      </c>
      <c r="I498" s="43" t="s">
        <v>2689</v>
      </c>
      <c r="J498" s="50">
        <v>85400</v>
      </c>
      <c r="K498" s="50">
        <v>854</v>
      </c>
      <c r="L498" s="50">
        <v>0</v>
      </c>
      <c r="M498" s="51"/>
      <c r="N498" s="51"/>
      <c r="O498" s="51"/>
      <c r="P498" s="41"/>
      <c r="Q498" s="51"/>
    </row>
    <row r="499" spans="1:17" ht="12.75">
      <c r="A499" s="41">
        <v>2015</v>
      </c>
      <c r="B499" s="41" t="s">
        <v>2670</v>
      </c>
      <c r="C499" s="41">
        <v>30110200</v>
      </c>
      <c r="D499" s="41" t="s">
        <v>3875</v>
      </c>
      <c r="E499" s="43" t="s">
        <v>3876</v>
      </c>
      <c r="G499" s="43" t="s">
        <v>3877</v>
      </c>
      <c r="H499" s="41">
        <v>101</v>
      </c>
      <c r="I499" s="43" t="s">
        <v>2689</v>
      </c>
      <c r="J499" s="50">
        <v>609400</v>
      </c>
      <c r="K499" s="50">
        <v>3047</v>
      </c>
      <c r="L499" s="50">
        <v>0</v>
      </c>
      <c r="M499" s="51"/>
      <c r="N499" s="51"/>
      <c r="O499" s="51"/>
      <c r="P499" s="41"/>
      <c r="Q499" s="51"/>
    </row>
    <row r="500" spans="1:17" ht="12.75">
      <c r="A500" s="41">
        <v>2015</v>
      </c>
      <c r="B500" s="41" t="s">
        <v>2670</v>
      </c>
      <c r="C500" s="41">
        <v>30110250</v>
      </c>
      <c r="D500" s="41" t="s">
        <v>3878</v>
      </c>
      <c r="E500" s="43" t="s">
        <v>3879</v>
      </c>
      <c r="G500" s="43" t="s">
        <v>3880</v>
      </c>
      <c r="H500" s="41">
        <v>101</v>
      </c>
      <c r="I500" s="43" t="s">
        <v>2689</v>
      </c>
      <c r="J500" s="50">
        <v>640500</v>
      </c>
      <c r="K500" s="50">
        <v>3203</v>
      </c>
      <c r="L500" s="50">
        <v>0</v>
      </c>
      <c r="M500" s="51"/>
      <c r="N500" s="51"/>
      <c r="O500" s="51"/>
      <c r="P500" s="41"/>
      <c r="Q500" s="51"/>
    </row>
    <row r="501" spans="1:17" ht="12.75">
      <c r="A501" s="41">
        <v>2015</v>
      </c>
      <c r="B501" s="41" t="s">
        <v>2670</v>
      </c>
      <c r="C501" s="41">
        <v>30110260</v>
      </c>
      <c r="D501" s="41" t="s">
        <v>3881</v>
      </c>
      <c r="E501" s="43" t="s">
        <v>3882</v>
      </c>
      <c r="G501" s="43" t="s">
        <v>3883</v>
      </c>
      <c r="H501" s="41">
        <v>101</v>
      </c>
      <c r="I501" s="43" t="s">
        <v>2689</v>
      </c>
      <c r="J501" s="50">
        <v>233200</v>
      </c>
      <c r="K501" s="50">
        <v>1598</v>
      </c>
      <c r="L501" s="50">
        <v>136400</v>
      </c>
      <c r="M501" s="51"/>
      <c r="N501" s="51"/>
      <c r="O501" s="51"/>
      <c r="P501" s="41"/>
      <c r="Q501" s="51"/>
    </row>
    <row r="502" spans="1:17" ht="12.75">
      <c r="A502" s="41">
        <v>2015</v>
      </c>
      <c r="B502" s="41" t="s">
        <v>2670</v>
      </c>
      <c r="C502" s="41">
        <v>30110275</v>
      </c>
      <c r="D502" s="41" t="s">
        <v>3884</v>
      </c>
      <c r="E502" s="43" t="s">
        <v>3885</v>
      </c>
      <c r="G502" s="43" t="s">
        <v>3886</v>
      </c>
      <c r="H502" s="41">
        <v>101</v>
      </c>
      <c r="I502" s="43" t="s">
        <v>2689</v>
      </c>
      <c r="J502" s="50">
        <v>1282100</v>
      </c>
      <c r="K502" s="50">
        <v>6411</v>
      </c>
      <c r="L502" s="50">
        <v>0</v>
      </c>
      <c r="M502" s="51"/>
      <c r="N502" s="51"/>
      <c r="O502" s="51"/>
      <c r="P502" s="41"/>
      <c r="Q502" s="51"/>
    </row>
    <row r="503" spans="1:17" ht="12.75">
      <c r="A503" s="41">
        <v>2015</v>
      </c>
      <c r="B503" s="41" t="s">
        <v>2670</v>
      </c>
      <c r="C503" s="41">
        <v>30110280</v>
      </c>
      <c r="D503" s="41" t="s">
        <v>3887</v>
      </c>
      <c r="E503" s="43" t="s">
        <v>3888</v>
      </c>
      <c r="G503" s="43" t="s">
        <v>3889</v>
      </c>
      <c r="H503" s="41">
        <v>101</v>
      </c>
      <c r="I503" s="43" t="s">
        <v>2689</v>
      </c>
      <c r="J503" s="50">
        <v>58600</v>
      </c>
      <c r="K503" s="50">
        <v>293</v>
      </c>
      <c r="L503" s="50">
        <v>0</v>
      </c>
      <c r="M503" s="51"/>
      <c r="N503" s="51"/>
      <c r="O503" s="51"/>
      <c r="P503" s="41"/>
      <c r="Q503" s="51"/>
    </row>
    <row r="504" spans="1:17" ht="12.75">
      <c r="A504" s="41">
        <v>2015</v>
      </c>
      <c r="B504" s="41" t="s">
        <v>2670</v>
      </c>
      <c r="C504" s="41">
        <v>30110300</v>
      </c>
      <c r="D504" s="41" t="s">
        <v>3890</v>
      </c>
      <c r="E504" s="43" t="s">
        <v>3891</v>
      </c>
      <c r="F504" s="43" t="s">
        <v>3892</v>
      </c>
      <c r="G504" s="43" t="s">
        <v>3891</v>
      </c>
      <c r="H504" s="41">
        <v>101</v>
      </c>
      <c r="I504" s="43" t="s">
        <v>2689</v>
      </c>
      <c r="J504" s="50">
        <v>2139200</v>
      </c>
      <c r="K504" s="50">
        <v>19393</v>
      </c>
      <c r="L504" s="50">
        <v>0</v>
      </c>
      <c r="M504" s="51"/>
      <c r="N504" s="51"/>
      <c r="O504" s="51"/>
      <c r="P504" s="41"/>
      <c r="Q504" s="51"/>
    </row>
    <row r="505" spans="1:17" ht="12.75">
      <c r="A505" s="41">
        <v>2015</v>
      </c>
      <c r="B505" s="41" t="s">
        <v>2670</v>
      </c>
      <c r="C505" s="41">
        <v>30120100</v>
      </c>
      <c r="D505" s="41" t="s">
        <v>3893</v>
      </c>
      <c r="E505" s="43" t="s">
        <v>3894</v>
      </c>
      <c r="G505" s="43" t="s">
        <v>3895</v>
      </c>
      <c r="H505" s="41">
        <v>101</v>
      </c>
      <c r="I505" s="43" t="s">
        <v>2689</v>
      </c>
      <c r="J505" s="50">
        <v>620800</v>
      </c>
      <c r="K505" s="50">
        <v>6208</v>
      </c>
      <c r="L505" s="50">
        <v>0</v>
      </c>
      <c r="M505" s="51"/>
      <c r="N505" s="51"/>
      <c r="O505" s="51"/>
      <c r="P505" s="41"/>
      <c r="Q505" s="51"/>
    </row>
    <row r="506" spans="1:17" ht="12.75">
      <c r="A506" s="41">
        <v>2015</v>
      </c>
      <c r="B506" s="41" t="s">
        <v>2670</v>
      </c>
      <c r="C506" s="41">
        <v>30120150</v>
      </c>
      <c r="D506" s="41" t="s">
        <v>3896</v>
      </c>
      <c r="E506" s="43" t="s">
        <v>3897</v>
      </c>
      <c r="F506" s="43" t="s">
        <v>3898</v>
      </c>
      <c r="G506" s="43" t="s">
        <v>3899</v>
      </c>
      <c r="H506" s="41">
        <v>105</v>
      </c>
      <c r="I506" s="43" t="s">
        <v>2675</v>
      </c>
      <c r="J506" s="50">
        <v>731100</v>
      </c>
      <c r="K506" s="50">
        <v>7311</v>
      </c>
      <c r="L506" s="50">
        <v>0</v>
      </c>
      <c r="M506" s="51"/>
      <c r="N506" s="51"/>
      <c r="O506" s="51"/>
      <c r="P506" s="41"/>
      <c r="Q506" s="51"/>
    </row>
    <row r="507" spans="1:17" ht="12.75">
      <c r="A507" s="41">
        <v>2015</v>
      </c>
      <c r="B507" s="41" t="s">
        <v>2670</v>
      </c>
      <c r="C507" s="41">
        <v>30120200</v>
      </c>
      <c r="D507" s="41" t="s">
        <v>3900</v>
      </c>
      <c r="E507" s="43" t="s">
        <v>3901</v>
      </c>
      <c r="F507" s="43" t="s">
        <v>3902</v>
      </c>
      <c r="G507" s="43" t="s">
        <v>3903</v>
      </c>
      <c r="H507" s="41">
        <v>101</v>
      </c>
      <c r="I507" s="43" t="s">
        <v>2689</v>
      </c>
      <c r="J507" s="50">
        <v>1441900</v>
      </c>
      <c r="K507" s="50">
        <v>14419</v>
      </c>
      <c r="L507" s="50">
        <v>0</v>
      </c>
      <c r="M507" s="51"/>
      <c r="N507" s="51"/>
      <c r="O507" s="51"/>
      <c r="P507" s="41"/>
      <c r="Q507" s="51"/>
    </row>
    <row r="508" spans="1:17" ht="12.75">
      <c r="A508" s="41">
        <v>2015</v>
      </c>
      <c r="B508" s="41" t="s">
        <v>2670</v>
      </c>
      <c r="C508" s="41">
        <v>30120300</v>
      </c>
      <c r="D508" s="41" t="s">
        <v>3904</v>
      </c>
      <c r="E508" s="43" t="s">
        <v>3905</v>
      </c>
      <c r="F508" s="43" t="s">
        <v>3906</v>
      </c>
      <c r="G508" s="43" t="s">
        <v>3905</v>
      </c>
      <c r="H508" s="41">
        <v>101</v>
      </c>
      <c r="I508" s="43" t="s">
        <v>2689</v>
      </c>
      <c r="J508" s="50">
        <v>2443200</v>
      </c>
      <c r="K508" s="50">
        <v>24432</v>
      </c>
      <c r="L508" s="50">
        <v>0</v>
      </c>
      <c r="M508" s="51"/>
      <c r="N508" s="51"/>
      <c r="O508" s="51"/>
      <c r="P508" s="41"/>
      <c r="Q508" s="51"/>
    </row>
    <row r="509" spans="1:17" ht="12.75">
      <c r="A509" s="41">
        <v>2015</v>
      </c>
      <c r="B509" s="41" t="s">
        <v>2670</v>
      </c>
      <c r="C509" s="41">
        <v>30130100</v>
      </c>
      <c r="D509" s="41" t="s">
        <v>3907</v>
      </c>
      <c r="E509" s="43" t="s">
        <v>3908</v>
      </c>
      <c r="G509" s="43" t="s">
        <v>3909</v>
      </c>
      <c r="H509" s="41">
        <v>101</v>
      </c>
      <c r="I509" s="43" t="s">
        <v>2689</v>
      </c>
      <c r="J509" s="50">
        <v>332000</v>
      </c>
      <c r="K509" s="50">
        <v>1660</v>
      </c>
      <c r="L509" s="50">
        <v>0</v>
      </c>
      <c r="M509" s="51"/>
      <c r="N509" s="51"/>
      <c r="O509" s="51"/>
      <c r="P509" s="41"/>
      <c r="Q509" s="51"/>
    </row>
    <row r="510" spans="1:17" ht="12.75">
      <c r="A510" s="41">
        <v>2015</v>
      </c>
      <c r="B510" s="41" t="s">
        <v>2670</v>
      </c>
      <c r="C510" s="41">
        <v>30130125</v>
      </c>
      <c r="D510" s="41" t="s">
        <v>3910</v>
      </c>
      <c r="E510" s="43" t="s">
        <v>3911</v>
      </c>
      <c r="G510" s="43" t="s">
        <v>3912</v>
      </c>
      <c r="H510" s="41">
        <v>101</v>
      </c>
      <c r="I510" s="43" t="s">
        <v>2689</v>
      </c>
      <c r="J510" s="50">
        <v>332000</v>
      </c>
      <c r="K510" s="50">
        <v>2232</v>
      </c>
      <c r="L510" s="50">
        <v>0</v>
      </c>
      <c r="M510" s="51"/>
      <c r="N510" s="51"/>
      <c r="O510" s="51"/>
      <c r="P510" s="41"/>
      <c r="Q510" s="51"/>
    </row>
    <row r="511" spans="1:17" ht="12.75">
      <c r="A511" s="41">
        <v>2015</v>
      </c>
      <c r="B511" s="41" t="s">
        <v>2670</v>
      </c>
      <c r="C511" s="41">
        <v>30130150</v>
      </c>
      <c r="D511" s="41" t="s">
        <v>3913</v>
      </c>
      <c r="E511" s="43" t="s">
        <v>3914</v>
      </c>
      <c r="F511" s="43" t="s">
        <v>2772</v>
      </c>
      <c r="G511" s="43" t="s">
        <v>3915</v>
      </c>
      <c r="H511" s="41">
        <v>201</v>
      </c>
      <c r="I511" s="43" t="s">
        <v>2681</v>
      </c>
      <c r="J511" s="50">
        <v>107200</v>
      </c>
      <c r="K511" s="50">
        <v>1072</v>
      </c>
      <c r="L511" s="50">
        <v>107200</v>
      </c>
      <c r="M511" s="51"/>
      <c r="N511" s="51"/>
      <c r="O511" s="51"/>
      <c r="P511" s="41"/>
      <c r="Q511" s="51"/>
    </row>
    <row r="512" spans="1:17" ht="12.75">
      <c r="A512" s="41">
        <v>2015</v>
      </c>
      <c r="B512" s="41" t="s">
        <v>2670</v>
      </c>
      <c r="C512" s="41">
        <v>30130175</v>
      </c>
      <c r="D512" s="41" t="s">
        <v>3916</v>
      </c>
      <c r="E512" s="43" t="s">
        <v>3917</v>
      </c>
      <c r="G512" s="43" t="s">
        <v>3918</v>
      </c>
      <c r="H512" s="41">
        <v>101</v>
      </c>
      <c r="I512" s="43" t="s">
        <v>2689</v>
      </c>
      <c r="J512" s="50">
        <v>658100</v>
      </c>
      <c r="K512" s="50">
        <v>6581</v>
      </c>
      <c r="L512" s="50">
        <v>0</v>
      </c>
      <c r="M512" s="51"/>
      <c r="N512" s="51"/>
      <c r="O512" s="51"/>
      <c r="P512" s="41"/>
      <c r="Q512" s="51"/>
    </row>
    <row r="513" spans="1:17" ht="12.75">
      <c r="A513" s="41">
        <v>2015</v>
      </c>
      <c r="B513" s="41" t="s">
        <v>2670</v>
      </c>
      <c r="C513" s="41">
        <v>30130200</v>
      </c>
      <c r="D513" s="41" t="s">
        <v>3919</v>
      </c>
      <c r="E513" s="43" t="s">
        <v>3908</v>
      </c>
      <c r="G513" s="43" t="s">
        <v>3909</v>
      </c>
      <c r="H513" s="41">
        <v>101</v>
      </c>
      <c r="I513" s="43" t="s">
        <v>2689</v>
      </c>
      <c r="J513" s="50">
        <v>318200</v>
      </c>
      <c r="K513" s="50">
        <v>1591</v>
      </c>
      <c r="L513" s="50">
        <v>0</v>
      </c>
      <c r="M513" s="51"/>
      <c r="N513" s="51"/>
      <c r="O513" s="51"/>
      <c r="P513" s="41"/>
      <c r="Q513" s="51"/>
    </row>
    <row r="514" spans="1:17" ht="12.75">
      <c r="A514" s="41">
        <v>2015</v>
      </c>
      <c r="B514" s="41" t="s">
        <v>2670</v>
      </c>
      <c r="C514" s="41">
        <v>30130250</v>
      </c>
      <c r="D514" s="41" t="s">
        <v>3920</v>
      </c>
      <c r="E514" s="43" t="s">
        <v>3911</v>
      </c>
      <c r="G514" s="43" t="s">
        <v>3912</v>
      </c>
      <c r="H514" s="41">
        <v>101</v>
      </c>
      <c r="I514" s="43" t="s">
        <v>2689</v>
      </c>
      <c r="J514" s="50">
        <v>319200</v>
      </c>
      <c r="K514" s="50">
        <v>1596</v>
      </c>
      <c r="L514" s="50">
        <v>0</v>
      </c>
      <c r="M514" s="51"/>
      <c r="N514" s="51"/>
      <c r="O514" s="51"/>
      <c r="P514" s="41"/>
      <c r="Q514" s="51"/>
    </row>
    <row r="515" spans="1:17" ht="12.75">
      <c r="A515" s="41">
        <v>2015</v>
      </c>
      <c r="B515" s="41" t="s">
        <v>2670</v>
      </c>
      <c r="C515" s="41">
        <v>30130300</v>
      </c>
      <c r="D515" s="41" t="s">
        <v>3921</v>
      </c>
      <c r="E515" s="43" t="s">
        <v>3922</v>
      </c>
      <c r="F515" s="43" t="s">
        <v>3923</v>
      </c>
      <c r="G515" s="43" t="s">
        <v>3924</v>
      </c>
      <c r="H515" s="41">
        <v>101</v>
      </c>
      <c r="I515" s="43" t="s">
        <v>2689</v>
      </c>
      <c r="J515" s="50">
        <v>637100</v>
      </c>
      <c r="K515" s="50">
        <v>6371</v>
      </c>
      <c r="L515" s="50">
        <v>0</v>
      </c>
      <c r="M515" s="51"/>
      <c r="N515" s="51"/>
      <c r="O515" s="51"/>
      <c r="P515" s="41"/>
      <c r="Q515" s="51"/>
    </row>
    <row r="516" spans="1:17" ht="12.75">
      <c r="A516" s="41">
        <v>2015</v>
      </c>
      <c r="B516" s="41" t="s">
        <v>2670</v>
      </c>
      <c r="C516" s="41">
        <v>30130350</v>
      </c>
      <c r="D516" s="41" t="s">
        <v>3925</v>
      </c>
      <c r="E516" s="43" t="s">
        <v>3926</v>
      </c>
      <c r="G516" s="43" t="s">
        <v>3927</v>
      </c>
      <c r="H516" s="41">
        <v>101</v>
      </c>
      <c r="I516" s="43" t="s">
        <v>2689</v>
      </c>
      <c r="J516" s="50">
        <v>364400</v>
      </c>
      <c r="K516" s="50">
        <v>3094</v>
      </c>
      <c r="L516" s="50">
        <v>0</v>
      </c>
      <c r="M516" s="51"/>
      <c r="N516" s="51"/>
      <c r="O516" s="51"/>
      <c r="P516" s="41"/>
      <c r="Q516" s="51"/>
    </row>
    <row r="517" spans="1:17" ht="12.75">
      <c r="A517" s="41">
        <v>2015</v>
      </c>
      <c r="B517" s="41" t="s">
        <v>2670</v>
      </c>
      <c r="C517" s="41">
        <v>30130400</v>
      </c>
      <c r="D517" s="41" t="s">
        <v>3928</v>
      </c>
      <c r="E517" s="43" t="s">
        <v>3929</v>
      </c>
      <c r="G517" s="43" t="s">
        <v>3930</v>
      </c>
      <c r="H517" s="41">
        <v>101</v>
      </c>
      <c r="I517" s="43" t="s">
        <v>2689</v>
      </c>
      <c r="J517" s="50">
        <v>466900</v>
      </c>
      <c r="K517" s="50">
        <v>4669</v>
      </c>
      <c r="L517" s="50">
        <v>0</v>
      </c>
      <c r="M517" s="51"/>
      <c r="N517" s="51"/>
      <c r="O517" s="51"/>
      <c r="P517" s="41"/>
      <c r="Q517" s="51"/>
    </row>
    <row r="518" spans="1:17" ht="12.75">
      <c r="A518" s="41">
        <v>2015</v>
      </c>
      <c r="B518" s="41" t="s">
        <v>2670</v>
      </c>
      <c r="C518" s="41">
        <v>30130425</v>
      </c>
      <c r="D518" s="41" t="s">
        <v>3931</v>
      </c>
      <c r="E518" s="43" t="s">
        <v>3932</v>
      </c>
      <c r="G518" s="43" t="s">
        <v>3933</v>
      </c>
      <c r="H518" s="41">
        <v>201</v>
      </c>
      <c r="I518" s="43" t="s">
        <v>2681</v>
      </c>
      <c r="J518" s="50">
        <v>119000</v>
      </c>
      <c r="K518" s="50">
        <v>925</v>
      </c>
      <c r="L518" s="50">
        <v>119000</v>
      </c>
      <c r="M518" s="51"/>
      <c r="N518" s="51"/>
      <c r="O518" s="51"/>
      <c r="P518" s="41"/>
      <c r="Q518" s="51"/>
    </row>
    <row r="519" spans="1:17" ht="12.75">
      <c r="A519" s="41">
        <v>2015</v>
      </c>
      <c r="B519" s="41" t="s">
        <v>2670</v>
      </c>
      <c r="C519" s="41">
        <v>30130450</v>
      </c>
      <c r="D519" s="41" t="s">
        <v>3934</v>
      </c>
      <c r="E519" s="43" t="s">
        <v>3897</v>
      </c>
      <c r="F519" s="43" t="s">
        <v>3898</v>
      </c>
      <c r="G519" s="43" t="s">
        <v>3899</v>
      </c>
      <c r="H519" s="41">
        <v>105</v>
      </c>
      <c r="I519" s="43" t="s">
        <v>2675</v>
      </c>
      <c r="J519" s="50">
        <v>800500</v>
      </c>
      <c r="K519" s="50">
        <v>8005</v>
      </c>
      <c r="L519" s="50">
        <v>0</v>
      </c>
      <c r="M519" s="51"/>
      <c r="N519" s="51"/>
      <c r="O519" s="51"/>
      <c r="P519" s="41"/>
      <c r="Q519" s="51"/>
    </row>
    <row r="520" spans="1:17" ht="12.75">
      <c r="A520" s="41">
        <v>2015</v>
      </c>
      <c r="B520" s="41" t="s">
        <v>2670</v>
      </c>
      <c r="C520" s="41">
        <v>30130500</v>
      </c>
      <c r="D520" s="41" t="s">
        <v>3935</v>
      </c>
      <c r="E520" s="43" t="s">
        <v>3765</v>
      </c>
      <c r="G520" s="43" t="s">
        <v>3766</v>
      </c>
      <c r="H520" s="41">
        <v>101</v>
      </c>
      <c r="I520" s="43" t="s">
        <v>2689</v>
      </c>
      <c r="J520" s="50">
        <v>1300700</v>
      </c>
      <c r="K520" s="50">
        <v>9240</v>
      </c>
      <c r="L520" s="50">
        <v>0</v>
      </c>
      <c r="M520" s="51"/>
      <c r="N520" s="51"/>
      <c r="O520" s="51"/>
      <c r="P520" s="41"/>
      <c r="Q520" s="51"/>
    </row>
    <row r="521" spans="1:17" ht="12.75">
      <c r="A521" s="41">
        <v>2015</v>
      </c>
      <c r="B521" s="41" t="s">
        <v>2670</v>
      </c>
      <c r="C521" s="41">
        <v>30130550</v>
      </c>
      <c r="D521" s="41" t="s">
        <v>3936</v>
      </c>
      <c r="E521" s="43" t="s">
        <v>3911</v>
      </c>
      <c r="G521" s="43" t="s">
        <v>3912</v>
      </c>
      <c r="H521" s="41">
        <v>101</v>
      </c>
      <c r="I521" s="43" t="s">
        <v>2689</v>
      </c>
      <c r="J521" s="50">
        <v>454300</v>
      </c>
      <c r="K521" s="50">
        <v>2460</v>
      </c>
      <c r="L521" s="50">
        <v>137100</v>
      </c>
      <c r="M521" s="51"/>
      <c r="N521" s="51"/>
      <c r="O521" s="51"/>
      <c r="P521" s="41"/>
      <c r="Q521" s="51"/>
    </row>
    <row r="522" spans="1:17" ht="12.75">
      <c r="A522" s="41">
        <v>2015</v>
      </c>
      <c r="B522" s="41" t="s">
        <v>2670</v>
      </c>
      <c r="C522" s="41">
        <v>30140100</v>
      </c>
      <c r="D522" s="41" t="s">
        <v>3937</v>
      </c>
      <c r="E522" s="43" t="s">
        <v>3938</v>
      </c>
      <c r="G522" s="43" t="s">
        <v>3939</v>
      </c>
      <c r="H522" s="41">
        <v>101</v>
      </c>
      <c r="I522" s="43" t="s">
        <v>2689</v>
      </c>
      <c r="J522" s="50">
        <v>1387300</v>
      </c>
      <c r="K522" s="50">
        <v>13873</v>
      </c>
      <c r="L522" s="50">
        <v>0</v>
      </c>
      <c r="M522" s="51"/>
      <c r="N522" s="51"/>
      <c r="O522" s="51"/>
      <c r="P522" s="41"/>
      <c r="Q522" s="51"/>
    </row>
    <row r="523" spans="1:17" ht="12.75">
      <c r="A523" s="41">
        <v>2015</v>
      </c>
      <c r="B523" s="41" t="s">
        <v>2670</v>
      </c>
      <c r="C523" s="41">
        <v>30140200</v>
      </c>
      <c r="D523" s="41" t="s">
        <v>3940</v>
      </c>
      <c r="E523" s="43" t="s">
        <v>3908</v>
      </c>
      <c r="G523" s="43" t="s">
        <v>3909</v>
      </c>
      <c r="H523" s="41">
        <v>101</v>
      </c>
      <c r="I523" s="43" t="s">
        <v>2689</v>
      </c>
      <c r="J523" s="50">
        <v>238400</v>
      </c>
      <c r="K523" s="50">
        <v>2167</v>
      </c>
      <c r="L523" s="50">
        <v>228400</v>
      </c>
      <c r="M523" s="51"/>
      <c r="N523" s="51"/>
      <c r="O523" s="51"/>
      <c r="P523" s="41"/>
      <c r="Q523" s="51"/>
    </row>
    <row r="524" spans="1:17" ht="12.75">
      <c r="A524" s="41">
        <v>2015</v>
      </c>
      <c r="B524" s="41" t="s">
        <v>2670</v>
      </c>
      <c r="C524" s="41">
        <v>30140250</v>
      </c>
      <c r="D524" s="41" t="s">
        <v>3941</v>
      </c>
      <c r="E524" s="43" t="s">
        <v>3942</v>
      </c>
      <c r="G524" s="43" t="s">
        <v>3943</v>
      </c>
      <c r="H524" s="41">
        <v>101</v>
      </c>
      <c r="I524" s="43" t="s">
        <v>2689</v>
      </c>
      <c r="J524" s="50">
        <v>155200</v>
      </c>
      <c r="K524" s="50">
        <v>1402</v>
      </c>
      <c r="L524" s="50">
        <v>0</v>
      </c>
      <c r="M524" s="51"/>
      <c r="N524" s="51"/>
      <c r="O524" s="51"/>
      <c r="P524" s="41"/>
      <c r="Q524" s="51"/>
    </row>
    <row r="525" spans="1:17" ht="12.75">
      <c r="A525" s="41">
        <v>2015</v>
      </c>
      <c r="B525" s="41" t="s">
        <v>2670</v>
      </c>
      <c r="C525" s="41">
        <v>30140300</v>
      </c>
      <c r="D525" s="41" t="s">
        <v>3944</v>
      </c>
      <c r="E525" s="43" t="s">
        <v>3917</v>
      </c>
      <c r="G525" s="43" t="s">
        <v>3918</v>
      </c>
      <c r="H525" s="41">
        <v>101</v>
      </c>
      <c r="I525" s="43" t="s">
        <v>2689</v>
      </c>
      <c r="J525" s="50">
        <v>1634800</v>
      </c>
      <c r="K525" s="50">
        <v>8652</v>
      </c>
      <c r="L525" s="50">
        <v>144200</v>
      </c>
      <c r="M525" s="51"/>
      <c r="N525" s="51"/>
      <c r="O525" s="51"/>
      <c r="P525" s="41"/>
      <c r="Q525" s="51"/>
    </row>
    <row r="526" spans="1:17" ht="12.75">
      <c r="A526" s="41">
        <v>2015</v>
      </c>
      <c r="B526" s="41" t="s">
        <v>2670</v>
      </c>
      <c r="C526" s="41">
        <v>30140400</v>
      </c>
      <c r="D526" s="41" t="s">
        <v>3945</v>
      </c>
      <c r="E526" s="43" t="s">
        <v>3946</v>
      </c>
      <c r="F526" s="43" t="s">
        <v>3947</v>
      </c>
      <c r="G526" s="43" t="s">
        <v>3948</v>
      </c>
      <c r="H526" s="41">
        <v>101</v>
      </c>
      <c r="I526" s="43" t="s">
        <v>2689</v>
      </c>
      <c r="J526" s="50">
        <v>1415500</v>
      </c>
      <c r="K526" s="50">
        <v>13861</v>
      </c>
      <c r="L526" s="50">
        <v>73500</v>
      </c>
      <c r="M526" s="51"/>
      <c r="N526" s="51"/>
      <c r="O526" s="51"/>
      <c r="P526" s="41"/>
      <c r="Q526" s="51"/>
    </row>
    <row r="527" spans="1:17" ht="12.75">
      <c r="A527" s="41">
        <v>2015</v>
      </c>
      <c r="B527" s="41" t="s">
        <v>2670</v>
      </c>
      <c r="C527" s="41">
        <v>30140425</v>
      </c>
      <c r="D527" s="41" t="s">
        <v>3949</v>
      </c>
      <c r="E527" s="43" t="s">
        <v>3537</v>
      </c>
      <c r="G527" s="43" t="s">
        <v>3538</v>
      </c>
      <c r="H527" s="41">
        <v>101</v>
      </c>
      <c r="I527" s="43" t="s">
        <v>2689</v>
      </c>
      <c r="J527" s="50">
        <v>237600</v>
      </c>
      <c r="K527" s="50">
        <v>1355</v>
      </c>
      <c r="L527" s="50">
        <v>0</v>
      </c>
      <c r="M527" s="51"/>
      <c r="N527" s="51"/>
      <c r="O527" s="51"/>
      <c r="P527" s="41"/>
      <c r="Q527" s="51"/>
    </row>
    <row r="528" spans="1:17" ht="12.75">
      <c r="A528" s="41">
        <v>2015</v>
      </c>
      <c r="B528" s="41" t="s">
        <v>2670</v>
      </c>
      <c r="C528" s="41">
        <v>30140500</v>
      </c>
      <c r="D528" s="41" t="s">
        <v>3950</v>
      </c>
      <c r="E528" s="43" t="s">
        <v>3888</v>
      </c>
      <c r="G528" s="43" t="s">
        <v>3889</v>
      </c>
      <c r="H528" s="41">
        <v>101</v>
      </c>
      <c r="I528" s="43" t="s">
        <v>2689</v>
      </c>
      <c r="J528" s="50">
        <v>176700</v>
      </c>
      <c r="K528" s="50">
        <v>959</v>
      </c>
      <c r="L528" s="50">
        <v>74600</v>
      </c>
      <c r="M528" s="51"/>
      <c r="N528" s="51"/>
      <c r="O528" s="51"/>
      <c r="P528" s="41"/>
      <c r="Q528" s="51"/>
    </row>
    <row r="529" spans="1:17" ht="12.75">
      <c r="A529" s="41">
        <v>2015</v>
      </c>
      <c r="B529" s="41" t="s">
        <v>2670</v>
      </c>
      <c r="C529" s="41">
        <v>30150100</v>
      </c>
      <c r="D529" s="41" t="s">
        <v>3951</v>
      </c>
      <c r="E529" s="43" t="s">
        <v>3952</v>
      </c>
      <c r="G529" s="43" t="s">
        <v>3953</v>
      </c>
      <c r="H529" s="41">
        <v>201</v>
      </c>
      <c r="I529" s="43" t="s">
        <v>2681</v>
      </c>
      <c r="J529" s="50">
        <v>37500</v>
      </c>
      <c r="K529" s="50">
        <v>375</v>
      </c>
      <c r="L529" s="50">
        <v>37500</v>
      </c>
      <c r="M529" s="51"/>
      <c r="N529" s="51"/>
      <c r="O529" s="51"/>
      <c r="P529" s="41"/>
      <c r="Q529" s="51"/>
    </row>
    <row r="530" spans="1:17" ht="12.75">
      <c r="A530" s="41">
        <v>2015</v>
      </c>
      <c r="B530" s="41" t="s">
        <v>2670</v>
      </c>
      <c r="C530" s="41">
        <v>30150150</v>
      </c>
      <c r="D530" s="41" t="s">
        <v>3954</v>
      </c>
      <c r="E530" s="43" t="s">
        <v>3581</v>
      </c>
      <c r="G530" s="43" t="s">
        <v>3581</v>
      </c>
      <c r="H530" s="41">
        <v>101</v>
      </c>
      <c r="I530" s="43" t="s">
        <v>2689</v>
      </c>
      <c r="J530" s="50">
        <v>623500</v>
      </c>
      <c r="K530" s="50">
        <v>6235</v>
      </c>
      <c r="L530" s="50">
        <v>0</v>
      </c>
      <c r="M530" s="51"/>
      <c r="N530" s="51"/>
      <c r="O530" s="51"/>
      <c r="P530" s="41"/>
      <c r="Q530" s="51"/>
    </row>
    <row r="531" spans="1:17" ht="12.75">
      <c r="A531" s="41">
        <v>2015</v>
      </c>
      <c r="B531" s="41" t="s">
        <v>2670</v>
      </c>
      <c r="C531" s="41">
        <v>30150200</v>
      </c>
      <c r="D531" s="41" t="s">
        <v>3955</v>
      </c>
      <c r="E531" s="43" t="s">
        <v>3956</v>
      </c>
      <c r="G531" s="43" t="s">
        <v>3957</v>
      </c>
      <c r="H531" s="41">
        <v>101</v>
      </c>
      <c r="I531" s="43" t="s">
        <v>2689</v>
      </c>
      <c r="J531" s="50">
        <v>597700</v>
      </c>
      <c r="K531" s="50">
        <v>2989</v>
      </c>
      <c r="L531" s="50">
        <v>0</v>
      </c>
      <c r="M531" s="51"/>
      <c r="N531" s="51"/>
      <c r="O531" s="51"/>
      <c r="P531" s="41"/>
      <c r="Q531" s="51"/>
    </row>
    <row r="532" spans="1:17" ht="12.75">
      <c r="A532" s="41">
        <v>2015</v>
      </c>
      <c r="B532" s="41" t="s">
        <v>2670</v>
      </c>
      <c r="C532" s="41">
        <v>30150250</v>
      </c>
      <c r="D532" s="41" t="s">
        <v>3958</v>
      </c>
      <c r="E532" s="43" t="s">
        <v>3959</v>
      </c>
      <c r="G532" s="43" t="s">
        <v>3960</v>
      </c>
      <c r="H532" s="41">
        <v>101</v>
      </c>
      <c r="I532" s="43" t="s">
        <v>2689</v>
      </c>
      <c r="J532" s="50">
        <v>210400</v>
      </c>
      <c r="K532" s="50">
        <v>1142</v>
      </c>
      <c r="L532" s="50">
        <v>0</v>
      </c>
      <c r="M532" s="51"/>
      <c r="N532" s="51"/>
      <c r="O532" s="51"/>
      <c r="P532" s="41"/>
      <c r="Q532" s="51"/>
    </row>
    <row r="533" spans="1:17" ht="12.75">
      <c r="A533" s="41">
        <v>2015</v>
      </c>
      <c r="B533" s="41" t="s">
        <v>2670</v>
      </c>
      <c r="C533" s="41">
        <v>30150300</v>
      </c>
      <c r="D533" s="41" t="s">
        <v>3961</v>
      </c>
      <c r="E533" s="43" t="s">
        <v>3962</v>
      </c>
      <c r="G533" s="43" t="s">
        <v>3963</v>
      </c>
      <c r="H533" s="41">
        <v>101</v>
      </c>
      <c r="I533" s="43" t="s">
        <v>2689</v>
      </c>
      <c r="J533" s="50">
        <v>639700</v>
      </c>
      <c r="K533" s="50">
        <v>3199</v>
      </c>
      <c r="L533" s="50">
        <v>0</v>
      </c>
      <c r="M533" s="51"/>
      <c r="N533" s="51"/>
      <c r="O533" s="51"/>
      <c r="P533" s="41"/>
      <c r="Q533" s="51"/>
    </row>
    <row r="534" spans="1:17" ht="12.75">
      <c r="A534" s="41">
        <v>2015</v>
      </c>
      <c r="B534" s="41" t="s">
        <v>2670</v>
      </c>
      <c r="C534" s="41">
        <v>30150400</v>
      </c>
      <c r="D534" s="41" t="s">
        <v>3964</v>
      </c>
      <c r="E534" s="43" t="s">
        <v>3852</v>
      </c>
      <c r="F534" s="43" t="s">
        <v>3853</v>
      </c>
      <c r="G534" s="43" t="s">
        <v>3854</v>
      </c>
      <c r="H534" s="41">
        <v>101</v>
      </c>
      <c r="I534" s="43" t="s">
        <v>2689</v>
      </c>
      <c r="J534" s="50">
        <v>681300</v>
      </c>
      <c r="K534" s="50">
        <v>6813</v>
      </c>
      <c r="L534" s="50">
        <v>0</v>
      </c>
      <c r="M534" s="51"/>
      <c r="N534" s="51"/>
      <c r="O534" s="51"/>
      <c r="P534" s="41"/>
      <c r="Q534" s="51"/>
    </row>
    <row r="535" spans="1:17" ht="12.75">
      <c r="A535" s="41">
        <v>2015</v>
      </c>
      <c r="B535" s="41" t="s">
        <v>2670</v>
      </c>
      <c r="C535" s="41">
        <v>30150450</v>
      </c>
      <c r="D535" s="41" t="s">
        <v>3965</v>
      </c>
      <c r="E535" s="43" t="s">
        <v>3966</v>
      </c>
      <c r="G535" s="43" t="s">
        <v>3967</v>
      </c>
      <c r="H535" s="41">
        <v>201</v>
      </c>
      <c r="I535" s="43" t="s">
        <v>2681</v>
      </c>
      <c r="J535" s="50">
        <v>73000</v>
      </c>
      <c r="K535" s="50">
        <v>438</v>
      </c>
      <c r="L535" s="50">
        <v>73000</v>
      </c>
      <c r="M535" s="51"/>
      <c r="N535" s="51"/>
      <c r="O535" s="51"/>
      <c r="P535" s="41"/>
      <c r="Q535" s="51"/>
    </row>
    <row r="536" spans="1:17" ht="12.75">
      <c r="A536" s="41">
        <v>2015</v>
      </c>
      <c r="B536" s="41" t="s">
        <v>2670</v>
      </c>
      <c r="C536" s="41">
        <v>30150500</v>
      </c>
      <c r="D536" s="41" t="s">
        <v>3968</v>
      </c>
      <c r="E536" s="43" t="s">
        <v>3969</v>
      </c>
      <c r="G536" s="43" t="s">
        <v>3970</v>
      </c>
      <c r="H536" s="41">
        <v>105</v>
      </c>
      <c r="I536" s="43" t="s">
        <v>2675</v>
      </c>
      <c r="J536" s="50">
        <v>675300</v>
      </c>
      <c r="K536" s="50">
        <v>3377</v>
      </c>
      <c r="L536" s="50">
        <v>0</v>
      </c>
      <c r="M536" s="51"/>
      <c r="N536" s="51"/>
      <c r="O536" s="51"/>
      <c r="P536" s="41"/>
      <c r="Q536" s="51"/>
    </row>
    <row r="537" spans="1:17" ht="12.75">
      <c r="A537" s="41">
        <v>2015</v>
      </c>
      <c r="B537" s="41" t="s">
        <v>2670</v>
      </c>
      <c r="C537" s="41">
        <v>30150600</v>
      </c>
      <c r="D537" s="41" t="s">
        <v>3971</v>
      </c>
      <c r="E537" s="43" t="s">
        <v>3765</v>
      </c>
      <c r="G537" s="43" t="s">
        <v>3766</v>
      </c>
      <c r="H537" s="41">
        <v>101</v>
      </c>
      <c r="I537" s="43" t="s">
        <v>2689</v>
      </c>
      <c r="J537" s="50">
        <v>1075000</v>
      </c>
      <c r="K537" s="50">
        <v>5375</v>
      </c>
      <c r="L537" s="50">
        <v>0</v>
      </c>
      <c r="M537" s="51"/>
      <c r="N537" s="51"/>
      <c r="O537" s="51"/>
      <c r="P537" s="41"/>
      <c r="Q537" s="51"/>
    </row>
    <row r="538" spans="1:17" ht="12.75">
      <c r="A538" s="41">
        <v>2015</v>
      </c>
      <c r="B538" s="41" t="s">
        <v>2670</v>
      </c>
      <c r="C538" s="41">
        <v>30150700</v>
      </c>
      <c r="D538" s="41" t="s">
        <v>3972</v>
      </c>
      <c r="E538" s="43" t="s">
        <v>3952</v>
      </c>
      <c r="G538" s="43" t="s">
        <v>3953</v>
      </c>
      <c r="H538" s="41">
        <v>101</v>
      </c>
      <c r="I538" s="43" t="s">
        <v>2689</v>
      </c>
      <c r="J538" s="50">
        <v>189400</v>
      </c>
      <c r="K538" s="50">
        <v>947</v>
      </c>
      <c r="L538" s="50">
        <v>0</v>
      </c>
      <c r="M538" s="51"/>
      <c r="N538" s="51"/>
      <c r="O538" s="51"/>
      <c r="P538" s="41"/>
      <c r="Q538" s="51"/>
    </row>
    <row r="539" spans="1:17" ht="12.75">
      <c r="A539" s="41">
        <v>2015</v>
      </c>
      <c r="B539" s="41" t="s">
        <v>2670</v>
      </c>
      <c r="C539" s="41">
        <v>30150725</v>
      </c>
      <c r="D539" s="41" t="s">
        <v>3973</v>
      </c>
      <c r="E539" s="43" t="s">
        <v>3897</v>
      </c>
      <c r="F539" s="43" t="s">
        <v>3898</v>
      </c>
      <c r="G539" s="43" t="s">
        <v>3899</v>
      </c>
      <c r="H539" s="41">
        <v>105</v>
      </c>
      <c r="I539" s="43" t="s">
        <v>2675</v>
      </c>
      <c r="J539" s="50">
        <v>388400</v>
      </c>
      <c r="K539" s="50">
        <v>3884</v>
      </c>
      <c r="L539" s="50">
        <v>0</v>
      </c>
      <c r="M539" s="51"/>
      <c r="N539" s="51"/>
      <c r="O539" s="51"/>
      <c r="P539" s="41"/>
      <c r="Q539" s="51"/>
    </row>
    <row r="540" spans="1:17" ht="12.75">
      <c r="A540" s="41">
        <v>2015</v>
      </c>
      <c r="B540" s="41" t="s">
        <v>2670</v>
      </c>
      <c r="C540" s="41">
        <v>30150800</v>
      </c>
      <c r="D540" s="41" t="s">
        <v>3974</v>
      </c>
      <c r="E540" s="43" t="s">
        <v>3952</v>
      </c>
      <c r="G540" s="43" t="s">
        <v>3953</v>
      </c>
      <c r="H540" s="41">
        <v>101</v>
      </c>
      <c r="I540" s="43" t="s">
        <v>2689</v>
      </c>
      <c r="J540" s="50">
        <v>171500</v>
      </c>
      <c r="K540" s="50">
        <v>1180</v>
      </c>
      <c r="L540" s="50">
        <v>117700</v>
      </c>
      <c r="M540" s="51"/>
      <c r="N540" s="51"/>
      <c r="O540" s="51"/>
      <c r="P540" s="41"/>
      <c r="Q540" s="51"/>
    </row>
    <row r="541" spans="1:17" ht="12.75">
      <c r="A541" s="41">
        <v>2015</v>
      </c>
      <c r="B541" s="41" t="s">
        <v>2670</v>
      </c>
      <c r="C541" s="41">
        <v>30150900</v>
      </c>
      <c r="D541" s="41" t="s">
        <v>3975</v>
      </c>
      <c r="E541" s="43" t="s">
        <v>3852</v>
      </c>
      <c r="F541" s="43" t="s">
        <v>3853</v>
      </c>
      <c r="G541" s="43" t="s">
        <v>3854</v>
      </c>
      <c r="H541" s="41">
        <v>101</v>
      </c>
      <c r="I541" s="43" t="s">
        <v>2689</v>
      </c>
      <c r="J541" s="50">
        <v>351300</v>
      </c>
      <c r="K541" s="50">
        <v>3513</v>
      </c>
      <c r="L541" s="50">
        <v>0</v>
      </c>
      <c r="M541" s="51"/>
      <c r="N541" s="51"/>
      <c r="O541" s="51"/>
      <c r="P541" s="41"/>
      <c r="Q541" s="51"/>
    </row>
    <row r="542" spans="1:17" ht="12.75">
      <c r="A542" s="41">
        <v>2015</v>
      </c>
      <c r="B542" s="41" t="s">
        <v>2670</v>
      </c>
      <c r="C542" s="41">
        <v>30151000</v>
      </c>
      <c r="D542" s="41" t="s">
        <v>3976</v>
      </c>
      <c r="E542" s="43" t="s">
        <v>3977</v>
      </c>
      <c r="G542" s="43" t="s">
        <v>3977</v>
      </c>
      <c r="H542" s="41">
        <v>912</v>
      </c>
      <c r="I542" s="43" t="s">
        <v>3841</v>
      </c>
      <c r="J542" s="50">
        <v>185700</v>
      </c>
      <c r="K542" s="50">
        <v>0</v>
      </c>
      <c r="L542" s="50">
        <v>0</v>
      </c>
      <c r="M542" s="51"/>
      <c r="N542" s="51"/>
      <c r="O542" s="51"/>
      <c r="P542" s="41"/>
      <c r="Q542" s="51"/>
    </row>
    <row r="543" spans="1:17" ht="12.75">
      <c r="A543" s="41">
        <v>2015</v>
      </c>
      <c r="B543" s="41" t="s">
        <v>2670</v>
      </c>
      <c r="C543" s="41">
        <v>30160100</v>
      </c>
      <c r="D543" s="41" t="s">
        <v>3978</v>
      </c>
      <c r="E543" s="43" t="s">
        <v>3979</v>
      </c>
      <c r="G543" s="43" t="s">
        <v>3980</v>
      </c>
      <c r="H543" s="41">
        <v>101</v>
      </c>
      <c r="I543" s="43" t="s">
        <v>2689</v>
      </c>
      <c r="J543" s="50">
        <v>326700</v>
      </c>
      <c r="K543" s="50">
        <v>1634</v>
      </c>
      <c r="L543" s="50">
        <v>0</v>
      </c>
      <c r="M543" s="51"/>
      <c r="N543" s="51"/>
      <c r="O543" s="51"/>
      <c r="P543" s="41"/>
      <c r="Q543" s="51"/>
    </row>
    <row r="544" spans="1:17" ht="12.75">
      <c r="A544" s="41">
        <v>2015</v>
      </c>
      <c r="B544" s="41" t="s">
        <v>2670</v>
      </c>
      <c r="C544" s="41">
        <v>30160200</v>
      </c>
      <c r="D544" s="41" t="s">
        <v>3981</v>
      </c>
      <c r="E544" s="43" t="s">
        <v>3979</v>
      </c>
      <c r="G544" s="43" t="s">
        <v>3980</v>
      </c>
      <c r="H544" s="41">
        <v>101</v>
      </c>
      <c r="I544" s="43" t="s">
        <v>2689</v>
      </c>
      <c r="J544" s="50">
        <v>364500</v>
      </c>
      <c r="K544" s="50">
        <v>1887</v>
      </c>
      <c r="L544" s="50">
        <v>64400</v>
      </c>
      <c r="M544" s="51"/>
      <c r="N544" s="51"/>
      <c r="O544" s="51"/>
      <c r="P544" s="41"/>
      <c r="Q544" s="51"/>
    </row>
    <row r="545" spans="1:17" ht="12.75">
      <c r="A545" s="41">
        <v>2015</v>
      </c>
      <c r="B545" s="41" t="s">
        <v>2670</v>
      </c>
      <c r="C545" s="41">
        <v>30160300</v>
      </c>
      <c r="D545" s="41" t="s">
        <v>3982</v>
      </c>
      <c r="E545" s="43" t="s">
        <v>3823</v>
      </c>
      <c r="F545" s="43" t="s">
        <v>3824</v>
      </c>
      <c r="G545" s="43" t="s">
        <v>3825</v>
      </c>
      <c r="H545" s="41">
        <v>101</v>
      </c>
      <c r="I545" s="43" t="s">
        <v>2689</v>
      </c>
      <c r="J545" s="50">
        <v>1329100</v>
      </c>
      <c r="K545" s="50">
        <v>6842</v>
      </c>
      <c r="L545" s="50">
        <v>96400</v>
      </c>
      <c r="M545" s="51"/>
      <c r="N545" s="51"/>
      <c r="O545" s="51"/>
      <c r="P545" s="41"/>
      <c r="Q545" s="51"/>
    </row>
    <row r="546" spans="1:17" ht="12.75">
      <c r="A546" s="41">
        <v>2015</v>
      </c>
      <c r="B546" s="41" t="s">
        <v>2670</v>
      </c>
      <c r="C546" s="41">
        <v>30160400</v>
      </c>
      <c r="D546" s="41" t="s">
        <v>3983</v>
      </c>
      <c r="E546" s="43" t="s">
        <v>3844</v>
      </c>
      <c r="G546" s="43" t="s">
        <v>3845</v>
      </c>
      <c r="H546" s="41">
        <v>101</v>
      </c>
      <c r="I546" s="43" t="s">
        <v>2689</v>
      </c>
      <c r="J546" s="50">
        <v>177000</v>
      </c>
      <c r="K546" s="50">
        <v>1010</v>
      </c>
      <c r="L546" s="50">
        <v>0</v>
      </c>
      <c r="M546" s="51"/>
      <c r="N546" s="51"/>
      <c r="O546" s="51"/>
      <c r="P546" s="41"/>
      <c r="Q546" s="51"/>
    </row>
    <row r="547" spans="1:17" ht="12.75">
      <c r="A547" s="41">
        <v>2015</v>
      </c>
      <c r="B547" s="41" t="s">
        <v>2670</v>
      </c>
      <c r="C547" s="41">
        <v>30160500</v>
      </c>
      <c r="D547" s="41" t="s">
        <v>3984</v>
      </c>
      <c r="E547" s="43" t="s">
        <v>3823</v>
      </c>
      <c r="F547" s="43" t="s">
        <v>3824</v>
      </c>
      <c r="G547" s="43" t="s">
        <v>3825</v>
      </c>
      <c r="H547" s="41">
        <v>101</v>
      </c>
      <c r="I547" s="43" t="s">
        <v>2689</v>
      </c>
      <c r="J547" s="50">
        <v>306200</v>
      </c>
      <c r="K547" s="50">
        <v>1531</v>
      </c>
      <c r="L547" s="50">
        <v>0</v>
      </c>
      <c r="M547" s="51"/>
      <c r="N547" s="51"/>
      <c r="O547" s="51"/>
      <c r="P547" s="41"/>
      <c r="Q547" s="51"/>
    </row>
    <row r="548" spans="1:17" ht="12.75">
      <c r="A548" s="41">
        <v>2015</v>
      </c>
      <c r="B548" s="41" t="s">
        <v>2670</v>
      </c>
      <c r="C548" s="41">
        <v>30160600</v>
      </c>
      <c r="D548" s="41" t="s">
        <v>3985</v>
      </c>
      <c r="E548" s="43" t="s">
        <v>3986</v>
      </c>
      <c r="G548" s="43" t="s">
        <v>3987</v>
      </c>
      <c r="H548" s="41">
        <v>101</v>
      </c>
      <c r="I548" s="43" t="s">
        <v>2689</v>
      </c>
      <c r="J548" s="50">
        <v>570100</v>
      </c>
      <c r="K548" s="50">
        <v>5701</v>
      </c>
      <c r="L548" s="50">
        <v>0</v>
      </c>
      <c r="M548" s="51"/>
      <c r="N548" s="51"/>
      <c r="O548" s="51"/>
      <c r="P548" s="41"/>
      <c r="Q548" s="51"/>
    </row>
    <row r="549" spans="1:17" ht="12.75">
      <c r="A549" s="41">
        <v>2015</v>
      </c>
      <c r="B549" s="41" t="s">
        <v>2670</v>
      </c>
      <c r="C549" s="41">
        <v>30160700</v>
      </c>
      <c r="D549" s="41" t="s">
        <v>3988</v>
      </c>
      <c r="E549" s="43" t="s">
        <v>3989</v>
      </c>
      <c r="G549" s="43" t="s">
        <v>3990</v>
      </c>
      <c r="H549" s="41">
        <v>101</v>
      </c>
      <c r="I549" s="43" t="s">
        <v>2689</v>
      </c>
      <c r="J549" s="50">
        <v>1379400</v>
      </c>
      <c r="K549" s="50">
        <v>8075</v>
      </c>
      <c r="L549" s="50">
        <v>0</v>
      </c>
      <c r="M549" s="51"/>
      <c r="N549" s="51"/>
      <c r="O549" s="51"/>
      <c r="P549" s="41"/>
      <c r="Q549" s="51"/>
    </row>
    <row r="550" spans="1:17" ht="12.75">
      <c r="A550" s="41">
        <v>2015</v>
      </c>
      <c r="B550" s="41" t="s">
        <v>2670</v>
      </c>
      <c r="C550" s="41">
        <v>30160800</v>
      </c>
      <c r="D550" s="41" t="s">
        <v>3991</v>
      </c>
      <c r="E550" s="43" t="s">
        <v>3680</v>
      </c>
      <c r="F550" s="43" t="s">
        <v>3681</v>
      </c>
      <c r="G550" s="43" t="s">
        <v>3682</v>
      </c>
      <c r="H550" s="41">
        <v>105</v>
      </c>
      <c r="I550" s="43" t="s">
        <v>2675</v>
      </c>
      <c r="J550" s="50">
        <v>296900</v>
      </c>
      <c r="K550" s="50">
        <v>1485</v>
      </c>
      <c r="L550" s="50">
        <v>0</v>
      </c>
      <c r="M550" s="51"/>
      <c r="N550" s="51"/>
      <c r="O550" s="51"/>
      <c r="P550" s="41"/>
      <c r="Q550" s="51"/>
    </row>
    <row r="551" spans="1:17" ht="12.75">
      <c r="A551" s="41">
        <v>2015</v>
      </c>
      <c r="B551" s="41" t="s">
        <v>2670</v>
      </c>
      <c r="C551" s="41">
        <v>30160900</v>
      </c>
      <c r="D551" s="41" t="s">
        <v>3992</v>
      </c>
      <c r="E551" s="43" t="s">
        <v>3844</v>
      </c>
      <c r="G551" s="43" t="s">
        <v>3845</v>
      </c>
      <c r="H551" s="41">
        <v>101</v>
      </c>
      <c r="I551" s="43" t="s">
        <v>2689</v>
      </c>
      <c r="J551" s="50">
        <v>543300</v>
      </c>
      <c r="K551" s="50">
        <v>5433</v>
      </c>
      <c r="L551" s="50">
        <v>0</v>
      </c>
      <c r="M551" s="51"/>
      <c r="N551" s="51"/>
      <c r="O551" s="51"/>
      <c r="P551" s="41"/>
      <c r="Q551" s="51"/>
    </row>
    <row r="552" spans="1:17" ht="12.75">
      <c r="A552" s="41">
        <v>2015</v>
      </c>
      <c r="B552" s="41" t="s">
        <v>2670</v>
      </c>
      <c r="C552" s="41">
        <v>30170100</v>
      </c>
      <c r="D552" s="41" t="s">
        <v>3993</v>
      </c>
      <c r="E552" s="43" t="s">
        <v>3833</v>
      </c>
      <c r="G552" s="43" t="s">
        <v>3834</v>
      </c>
      <c r="H552" s="41">
        <v>101</v>
      </c>
      <c r="I552" s="43" t="s">
        <v>2689</v>
      </c>
      <c r="J552" s="50">
        <v>713700</v>
      </c>
      <c r="K552" s="50">
        <v>7137</v>
      </c>
      <c r="L552" s="50">
        <v>0</v>
      </c>
      <c r="M552" s="51"/>
      <c r="N552" s="51"/>
      <c r="O552" s="51"/>
      <c r="P552" s="41"/>
      <c r="Q552" s="51"/>
    </row>
    <row r="553" spans="1:17" ht="12.75">
      <c r="A553" s="41">
        <v>2015</v>
      </c>
      <c r="B553" s="41" t="s">
        <v>2670</v>
      </c>
      <c r="C553" s="41">
        <v>30170200</v>
      </c>
      <c r="D553" s="41" t="s">
        <v>3994</v>
      </c>
      <c r="E553" s="43" t="s">
        <v>3833</v>
      </c>
      <c r="G553" s="43" t="s">
        <v>3834</v>
      </c>
      <c r="H553" s="41">
        <v>101</v>
      </c>
      <c r="I553" s="43" t="s">
        <v>2689</v>
      </c>
      <c r="J553" s="50">
        <v>732100</v>
      </c>
      <c r="K553" s="50">
        <v>7321</v>
      </c>
      <c r="L553" s="50">
        <v>36200</v>
      </c>
      <c r="M553" s="51"/>
      <c r="N553" s="51"/>
      <c r="O553" s="51"/>
      <c r="P553" s="41"/>
      <c r="Q553" s="51"/>
    </row>
    <row r="554" spans="1:17" ht="12.75">
      <c r="A554" s="41">
        <v>2015</v>
      </c>
      <c r="B554" s="41" t="s">
        <v>2670</v>
      </c>
      <c r="C554" s="41">
        <v>30170250</v>
      </c>
      <c r="D554" s="41" t="s">
        <v>3995</v>
      </c>
      <c r="E554" s="43" t="s">
        <v>3996</v>
      </c>
      <c r="G554" s="43" t="s">
        <v>3997</v>
      </c>
      <c r="H554" s="41">
        <v>101</v>
      </c>
      <c r="I554" s="43" t="s">
        <v>2689</v>
      </c>
      <c r="J554" s="50">
        <v>690100</v>
      </c>
      <c r="K554" s="50">
        <v>6901</v>
      </c>
      <c r="L554" s="50">
        <v>0</v>
      </c>
      <c r="M554" s="51"/>
      <c r="N554" s="51"/>
      <c r="O554" s="51"/>
      <c r="P554" s="41"/>
      <c r="Q554" s="51"/>
    </row>
    <row r="555" spans="1:17" ht="12.75">
      <c r="A555" s="41">
        <v>2015</v>
      </c>
      <c r="B555" s="41" t="s">
        <v>2670</v>
      </c>
      <c r="C555" s="41">
        <v>30170300</v>
      </c>
      <c r="D555" s="41" t="s">
        <v>3998</v>
      </c>
      <c r="E555" s="43" t="s">
        <v>3833</v>
      </c>
      <c r="G555" s="43" t="s">
        <v>3834</v>
      </c>
      <c r="H555" s="41">
        <v>101</v>
      </c>
      <c r="I555" s="43" t="s">
        <v>2689</v>
      </c>
      <c r="J555" s="50">
        <v>346000</v>
      </c>
      <c r="K555" s="50">
        <v>3460</v>
      </c>
      <c r="L555" s="50">
        <v>0</v>
      </c>
      <c r="M555" s="51"/>
      <c r="N555" s="51"/>
      <c r="O555" s="51"/>
      <c r="P555" s="41"/>
      <c r="Q555" s="51"/>
    </row>
    <row r="556" spans="1:17" ht="12.75">
      <c r="A556" s="41">
        <v>2015</v>
      </c>
      <c r="B556" s="41" t="s">
        <v>2670</v>
      </c>
      <c r="C556" s="41">
        <v>30170400</v>
      </c>
      <c r="D556" s="41" t="s">
        <v>3999</v>
      </c>
      <c r="E556" s="43" t="s">
        <v>4000</v>
      </c>
      <c r="F556" s="43" t="s">
        <v>4001</v>
      </c>
      <c r="G556" s="43" t="s">
        <v>4002</v>
      </c>
      <c r="H556" s="41">
        <v>101</v>
      </c>
      <c r="I556" s="43" t="s">
        <v>2689</v>
      </c>
      <c r="J556" s="50">
        <v>358100</v>
      </c>
      <c r="K556" s="50">
        <v>3581</v>
      </c>
      <c r="L556" s="50">
        <v>0</v>
      </c>
      <c r="M556" s="51"/>
      <c r="N556" s="51"/>
      <c r="O556" s="51"/>
      <c r="P556" s="41"/>
      <c r="Q556" s="51"/>
    </row>
    <row r="557" spans="1:17" ht="12.75">
      <c r="A557" s="41">
        <v>2015</v>
      </c>
      <c r="B557" s="41" t="s">
        <v>2670</v>
      </c>
      <c r="C557" s="41">
        <v>30170500</v>
      </c>
      <c r="D557" s="41" t="s">
        <v>4003</v>
      </c>
      <c r="E557" s="43" t="s">
        <v>4004</v>
      </c>
      <c r="F557" s="43" t="s">
        <v>4005</v>
      </c>
      <c r="G557" s="43" t="s">
        <v>4006</v>
      </c>
      <c r="H557" s="41">
        <v>101</v>
      </c>
      <c r="I557" s="43" t="s">
        <v>2689</v>
      </c>
      <c r="J557" s="50">
        <v>672800</v>
      </c>
      <c r="K557" s="50">
        <v>6728</v>
      </c>
      <c r="L557" s="50">
        <v>0</v>
      </c>
      <c r="M557" s="51"/>
      <c r="N557" s="51"/>
      <c r="O557" s="51"/>
      <c r="P557" s="41"/>
      <c r="Q557" s="51"/>
    </row>
    <row r="558" spans="1:17" ht="12.75">
      <c r="A558" s="41">
        <v>2015</v>
      </c>
      <c r="B558" s="41" t="s">
        <v>2670</v>
      </c>
      <c r="C558" s="41">
        <v>30170550</v>
      </c>
      <c r="D558" s="41" t="s">
        <v>4007</v>
      </c>
      <c r="E558" s="43" t="s">
        <v>4008</v>
      </c>
      <c r="G558" s="43" t="s">
        <v>4009</v>
      </c>
      <c r="H558" s="41">
        <v>101</v>
      </c>
      <c r="I558" s="43" t="s">
        <v>2689</v>
      </c>
      <c r="J558" s="50">
        <v>684900</v>
      </c>
      <c r="K558" s="50">
        <v>3425</v>
      </c>
      <c r="L558" s="50">
        <v>0</v>
      </c>
      <c r="M558" s="51"/>
      <c r="N558" s="51"/>
      <c r="O558" s="51"/>
      <c r="P558" s="41"/>
      <c r="Q558" s="51"/>
    </row>
    <row r="559" spans="1:17" ht="12.75">
      <c r="A559" s="41">
        <v>2015</v>
      </c>
      <c r="B559" s="41" t="s">
        <v>2670</v>
      </c>
      <c r="C559" s="41">
        <v>30170600</v>
      </c>
      <c r="D559" s="41" t="s">
        <v>4010</v>
      </c>
      <c r="E559" s="43" t="s">
        <v>3996</v>
      </c>
      <c r="G559" s="43" t="s">
        <v>3997</v>
      </c>
      <c r="H559" s="41">
        <v>101</v>
      </c>
      <c r="I559" s="43" t="s">
        <v>2689</v>
      </c>
      <c r="J559" s="50">
        <v>671000</v>
      </c>
      <c r="K559" s="50">
        <v>6710</v>
      </c>
      <c r="L559" s="50">
        <v>0</v>
      </c>
      <c r="M559" s="51"/>
      <c r="N559" s="51"/>
      <c r="O559" s="51"/>
      <c r="P559" s="41"/>
      <c r="Q559" s="51"/>
    </row>
    <row r="560" spans="1:17" ht="12.75">
      <c r="A560" s="41">
        <v>2015</v>
      </c>
      <c r="B560" s="41" t="s">
        <v>2670</v>
      </c>
      <c r="C560" s="41">
        <v>30170650</v>
      </c>
      <c r="D560" s="41" t="s">
        <v>4011</v>
      </c>
      <c r="E560" s="43" t="s">
        <v>3996</v>
      </c>
      <c r="G560" s="43" t="s">
        <v>3997</v>
      </c>
      <c r="H560" s="41">
        <v>101</v>
      </c>
      <c r="I560" s="43" t="s">
        <v>2689</v>
      </c>
      <c r="J560" s="50">
        <v>705700</v>
      </c>
      <c r="K560" s="50">
        <v>7057</v>
      </c>
      <c r="L560" s="50">
        <v>0</v>
      </c>
      <c r="M560" s="51"/>
      <c r="N560" s="51"/>
      <c r="O560" s="51"/>
      <c r="P560" s="41"/>
      <c r="Q560" s="51"/>
    </row>
    <row r="561" spans="1:17" ht="12.75">
      <c r="A561" s="41">
        <v>2015</v>
      </c>
      <c r="B561" s="41" t="s">
        <v>2670</v>
      </c>
      <c r="C561" s="41">
        <v>30180100</v>
      </c>
      <c r="D561" s="41" t="s">
        <v>4012</v>
      </c>
      <c r="E561" s="43" t="s">
        <v>4013</v>
      </c>
      <c r="F561" s="43" t="s">
        <v>4014</v>
      </c>
      <c r="G561" s="43" t="s">
        <v>4015</v>
      </c>
      <c r="H561" s="41">
        <v>101</v>
      </c>
      <c r="I561" s="43" t="s">
        <v>2689</v>
      </c>
      <c r="J561" s="50">
        <v>5200</v>
      </c>
      <c r="K561" s="50">
        <v>26</v>
      </c>
      <c r="L561" s="50">
        <v>0</v>
      </c>
      <c r="M561" s="51"/>
      <c r="N561" s="51"/>
      <c r="O561" s="51"/>
      <c r="P561" s="41"/>
      <c r="Q561" s="51"/>
    </row>
    <row r="562" spans="1:17" ht="12.75">
      <c r="A562" s="41">
        <v>2015</v>
      </c>
      <c r="B562" s="41" t="s">
        <v>2670</v>
      </c>
      <c r="C562" s="41">
        <v>30180200</v>
      </c>
      <c r="D562" s="41" t="s">
        <v>4016</v>
      </c>
      <c r="E562" s="43" t="s">
        <v>4017</v>
      </c>
      <c r="G562" s="43" t="s">
        <v>4018</v>
      </c>
      <c r="H562" s="41">
        <v>101</v>
      </c>
      <c r="I562" s="43" t="s">
        <v>2689</v>
      </c>
      <c r="J562" s="50">
        <v>5000</v>
      </c>
      <c r="K562" s="50">
        <v>50</v>
      </c>
      <c r="L562" s="50">
        <v>0</v>
      </c>
      <c r="M562" s="51"/>
      <c r="N562" s="51"/>
      <c r="O562" s="51"/>
      <c r="P562" s="41"/>
      <c r="Q562" s="51"/>
    </row>
    <row r="563" spans="1:17" ht="12.75">
      <c r="A563" s="41">
        <v>2015</v>
      </c>
      <c r="B563" s="41" t="s">
        <v>2670</v>
      </c>
      <c r="C563" s="41">
        <v>30180250</v>
      </c>
      <c r="D563" s="41" t="s">
        <v>4019</v>
      </c>
      <c r="E563" s="43" t="s">
        <v>4020</v>
      </c>
      <c r="G563" s="43" t="s">
        <v>4021</v>
      </c>
      <c r="H563" s="41">
        <v>101</v>
      </c>
      <c r="I563" s="43" t="s">
        <v>2689</v>
      </c>
      <c r="J563" s="50">
        <v>9200</v>
      </c>
      <c r="K563" s="50">
        <v>92</v>
      </c>
      <c r="L563" s="50">
        <v>0</v>
      </c>
      <c r="M563" s="51"/>
      <c r="N563" s="51"/>
      <c r="O563" s="51"/>
      <c r="P563" s="41"/>
      <c r="Q563" s="51"/>
    </row>
    <row r="564" spans="1:17" ht="12.75">
      <c r="A564" s="41">
        <v>2015</v>
      </c>
      <c r="B564" s="41" t="s">
        <v>2670</v>
      </c>
      <c r="C564" s="41">
        <v>30180300</v>
      </c>
      <c r="D564" s="41" t="s">
        <v>4022</v>
      </c>
      <c r="E564" s="43" t="s">
        <v>4023</v>
      </c>
      <c r="G564" s="43" t="s">
        <v>4024</v>
      </c>
      <c r="H564" s="41">
        <v>101</v>
      </c>
      <c r="I564" s="43" t="s">
        <v>2689</v>
      </c>
      <c r="J564" s="50">
        <v>437600</v>
      </c>
      <c r="K564" s="50">
        <v>2188</v>
      </c>
      <c r="L564" s="50">
        <v>0</v>
      </c>
      <c r="M564" s="51"/>
      <c r="N564" s="51"/>
      <c r="O564" s="51"/>
      <c r="P564" s="41"/>
      <c r="Q564" s="51"/>
    </row>
    <row r="565" spans="1:17" ht="12.75">
      <c r="A565" s="41">
        <v>2015</v>
      </c>
      <c r="B565" s="41" t="s">
        <v>2670</v>
      </c>
      <c r="C565" s="41">
        <v>30180350</v>
      </c>
      <c r="D565" s="41" t="s">
        <v>4025</v>
      </c>
      <c r="E565" s="43" t="s">
        <v>4026</v>
      </c>
      <c r="G565" s="43" t="s">
        <v>4027</v>
      </c>
      <c r="H565" s="41">
        <v>101</v>
      </c>
      <c r="I565" s="43" t="s">
        <v>2689</v>
      </c>
      <c r="J565" s="50">
        <v>208800</v>
      </c>
      <c r="K565" s="50">
        <v>1378</v>
      </c>
      <c r="L565" s="50">
        <v>119700</v>
      </c>
      <c r="M565" s="51"/>
      <c r="N565" s="51"/>
      <c r="O565" s="51"/>
      <c r="P565" s="41"/>
      <c r="Q565" s="51"/>
    </row>
    <row r="566" spans="1:17" ht="12.75">
      <c r="A566" s="41">
        <v>2015</v>
      </c>
      <c r="B566" s="41" t="s">
        <v>2670</v>
      </c>
      <c r="C566" s="41">
        <v>30180375</v>
      </c>
      <c r="D566" s="41" t="s">
        <v>4028</v>
      </c>
      <c r="E566" s="43" t="s">
        <v>4029</v>
      </c>
      <c r="G566" s="43" t="s">
        <v>4030</v>
      </c>
      <c r="H566" s="41">
        <v>101</v>
      </c>
      <c r="I566" s="43" t="s">
        <v>2689</v>
      </c>
      <c r="J566" s="50">
        <v>169600</v>
      </c>
      <c r="K566" s="50">
        <v>1696</v>
      </c>
      <c r="L566" s="50">
        <v>0</v>
      </c>
      <c r="M566" s="51"/>
      <c r="N566" s="51"/>
      <c r="O566" s="51"/>
      <c r="P566" s="41"/>
      <c r="Q566" s="51"/>
    </row>
    <row r="567" spans="1:17" ht="12.75">
      <c r="A567" s="41">
        <v>2015</v>
      </c>
      <c r="B567" s="41" t="s">
        <v>2670</v>
      </c>
      <c r="C567" s="41">
        <v>30180400</v>
      </c>
      <c r="D567" s="41" t="s">
        <v>4031</v>
      </c>
      <c r="E567" s="43" t="s">
        <v>4032</v>
      </c>
      <c r="F567" s="43" t="s">
        <v>2772</v>
      </c>
      <c r="G567" s="43" t="s">
        <v>4033</v>
      </c>
      <c r="H567" s="41">
        <v>101</v>
      </c>
      <c r="I567" s="43" t="s">
        <v>2689</v>
      </c>
      <c r="J567" s="50">
        <v>149700</v>
      </c>
      <c r="K567" s="50">
        <v>826</v>
      </c>
      <c r="L567" s="50">
        <v>78100</v>
      </c>
      <c r="M567" s="51"/>
      <c r="N567" s="51"/>
      <c r="O567" s="51"/>
      <c r="P567" s="41"/>
      <c r="Q567" s="51"/>
    </row>
    <row r="568" spans="1:17" ht="12.75">
      <c r="A568" s="41">
        <v>2015</v>
      </c>
      <c r="B568" s="41" t="s">
        <v>2670</v>
      </c>
      <c r="C568" s="41">
        <v>30180500</v>
      </c>
      <c r="D568" s="41" t="s">
        <v>4034</v>
      </c>
      <c r="E568" s="43" t="s">
        <v>4035</v>
      </c>
      <c r="G568" s="43" t="s">
        <v>4036</v>
      </c>
      <c r="H568" s="41">
        <v>151</v>
      </c>
      <c r="I568" s="43" t="s">
        <v>2815</v>
      </c>
      <c r="J568" s="50">
        <v>75900</v>
      </c>
      <c r="K568" s="50">
        <v>759</v>
      </c>
      <c r="L568" s="50">
        <v>0</v>
      </c>
      <c r="M568" s="51"/>
      <c r="N568" s="51"/>
      <c r="O568" s="51"/>
      <c r="P568" s="41"/>
      <c r="Q568" s="51"/>
    </row>
    <row r="569" spans="1:17" ht="12.75">
      <c r="A569" s="41">
        <v>2015</v>
      </c>
      <c r="B569" s="41" t="s">
        <v>2670</v>
      </c>
      <c r="C569" s="41">
        <v>30180600</v>
      </c>
      <c r="D569" s="41" t="s">
        <v>4037</v>
      </c>
      <c r="E569" s="43" t="s">
        <v>4038</v>
      </c>
      <c r="F569" s="43" t="s">
        <v>4026</v>
      </c>
      <c r="G569" s="43" t="s">
        <v>4030</v>
      </c>
      <c r="H569" s="41">
        <v>101</v>
      </c>
      <c r="I569" s="43" t="s">
        <v>2689</v>
      </c>
      <c r="J569" s="50">
        <v>693300</v>
      </c>
      <c r="K569" s="50">
        <v>6067</v>
      </c>
      <c r="L569" s="50">
        <v>0</v>
      </c>
      <c r="M569" s="51"/>
      <c r="N569" s="51"/>
      <c r="O569" s="51"/>
      <c r="P569" s="41"/>
      <c r="Q569" s="51"/>
    </row>
    <row r="570" spans="1:17" ht="12.75">
      <c r="A570" s="41">
        <v>2015</v>
      </c>
      <c r="B570" s="41" t="s">
        <v>2670</v>
      </c>
      <c r="C570" s="41">
        <v>30180700</v>
      </c>
      <c r="D570" s="41" t="s">
        <v>4039</v>
      </c>
      <c r="E570" s="43" t="s">
        <v>4040</v>
      </c>
      <c r="F570" s="43" t="s">
        <v>4041</v>
      </c>
      <c r="G570" s="43" t="s">
        <v>4040</v>
      </c>
      <c r="H570" s="41">
        <v>101</v>
      </c>
      <c r="I570" s="43" t="s">
        <v>2689</v>
      </c>
      <c r="J570" s="50">
        <v>63700</v>
      </c>
      <c r="K570" s="50">
        <v>687</v>
      </c>
      <c r="L570" s="50">
        <v>12600</v>
      </c>
      <c r="M570" s="51"/>
      <c r="N570" s="51"/>
      <c r="O570" s="51"/>
      <c r="P570" s="41"/>
      <c r="Q570" s="51"/>
    </row>
    <row r="571" spans="1:17" ht="12.75">
      <c r="A571" s="41">
        <v>2015</v>
      </c>
      <c r="B571" s="41" t="s">
        <v>2670</v>
      </c>
      <c r="C571" s="41">
        <v>30180800</v>
      </c>
      <c r="D571" s="41" t="s">
        <v>4042</v>
      </c>
      <c r="E571" s="43" t="s">
        <v>4043</v>
      </c>
      <c r="F571" s="43" t="s">
        <v>3534</v>
      </c>
      <c r="G571" s="43" t="s">
        <v>4044</v>
      </c>
      <c r="H571" s="41">
        <v>101</v>
      </c>
      <c r="I571" s="43" t="s">
        <v>2689</v>
      </c>
      <c r="J571" s="50">
        <v>679000</v>
      </c>
      <c r="K571" s="50">
        <v>6790</v>
      </c>
      <c r="L571" s="50">
        <v>0</v>
      </c>
      <c r="M571" s="51"/>
      <c r="N571" s="51"/>
      <c r="O571" s="51"/>
      <c r="P571" s="41"/>
      <c r="Q571" s="51"/>
    </row>
    <row r="572" spans="1:17" ht="12.75">
      <c r="A572" s="41">
        <v>2015</v>
      </c>
      <c r="B572" s="41" t="s">
        <v>2670</v>
      </c>
      <c r="C572" s="41">
        <v>30180850</v>
      </c>
      <c r="D572" s="41" t="s">
        <v>4045</v>
      </c>
      <c r="E572" s="43" t="s">
        <v>4046</v>
      </c>
      <c r="G572" s="43" t="s">
        <v>4047</v>
      </c>
      <c r="H572" s="41">
        <v>201</v>
      </c>
      <c r="I572" s="43" t="s">
        <v>2681</v>
      </c>
      <c r="J572" s="50">
        <v>145100</v>
      </c>
      <c r="K572" s="50">
        <v>1209</v>
      </c>
      <c r="L572" s="50">
        <v>145100</v>
      </c>
      <c r="M572" s="51"/>
      <c r="N572" s="51"/>
      <c r="O572" s="51"/>
      <c r="P572" s="41"/>
      <c r="Q572" s="51"/>
    </row>
    <row r="573" spans="1:17" ht="12.75">
      <c r="A573" s="41">
        <v>2015</v>
      </c>
      <c r="B573" s="41" t="s">
        <v>2670</v>
      </c>
      <c r="C573" s="41">
        <v>30180900</v>
      </c>
      <c r="D573" s="41" t="s">
        <v>4048</v>
      </c>
      <c r="E573" s="43" t="s">
        <v>4049</v>
      </c>
      <c r="G573" s="43" t="s">
        <v>4049</v>
      </c>
      <c r="H573" s="41">
        <v>233</v>
      </c>
      <c r="I573" s="43" t="s">
        <v>3374</v>
      </c>
      <c r="J573" s="50">
        <v>24200</v>
      </c>
      <c r="K573" s="50">
        <v>363</v>
      </c>
      <c r="L573" s="50">
        <v>24200</v>
      </c>
      <c r="M573" s="51"/>
      <c r="N573" s="51"/>
      <c r="O573" s="51"/>
      <c r="P573" s="41"/>
      <c r="Q573" s="51"/>
    </row>
    <row r="574" spans="1:17" ht="12.75">
      <c r="A574" s="41">
        <v>2015</v>
      </c>
      <c r="B574" s="41" t="s">
        <v>2670</v>
      </c>
      <c r="C574" s="41">
        <v>30181000</v>
      </c>
      <c r="D574" s="41" t="s">
        <v>4050</v>
      </c>
      <c r="E574" s="43" t="s">
        <v>4051</v>
      </c>
      <c r="G574" s="43" t="s">
        <v>4052</v>
      </c>
      <c r="H574" s="41">
        <v>105</v>
      </c>
      <c r="I574" s="43" t="s">
        <v>2675</v>
      </c>
      <c r="J574" s="50">
        <v>355900</v>
      </c>
      <c r="K574" s="50">
        <v>2054</v>
      </c>
      <c r="L574" s="50">
        <v>54900</v>
      </c>
      <c r="M574" s="51"/>
      <c r="N574" s="51"/>
      <c r="O574" s="51"/>
      <c r="P574" s="41"/>
      <c r="Q574" s="51"/>
    </row>
    <row r="575" spans="1:17" ht="12.75">
      <c r="A575" s="41">
        <v>2015</v>
      </c>
      <c r="B575" s="41" t="s">
        <v>2670</v>
      </c>
      <c r="C575" s="41">
        <v>30181100</v>
      </c>
      <c r="D575" s="41" t="s">
        <v>4053</v>
      </c>
      <c r="E575" s="43" t="s">
        <v>4054</v>
      </c>
      <c r="G575" s="43" t="s">
        <v>4055</v>
      </c>
      <c r="H575" s="41">
        <v>101</v>
      </c>
      <c r="I575" s="43" t="s">
        <v>2689</v>
      </c>
      <c r="J575" s="50">
        <v>1113500</v>
      </c>
      <c r="K575" s="50">
        <v>11135</v>
      </c>
      <c r="L575" s="50">
        <v>0</v>
      </c>
      <c r="M575" s="51"/>
      <c r="N575" s="51"/>
      <c r="O575" s="51"/>
      <c r="P575" s="41"/>
      <c r="Q575" s="51"/>
    </row>
    <row r="576" spans="1:17" ht="12.75">
      <c r="A576" s="41">
        <v>2015</v>
      </c>
      <c r="B576" s="41" t="s">
        <v>2670</v>
      </c>
      <c r="C576" s="41">
        <v>30181150</v>
      </c>
      <c r="D576" s="41" t="s">
        <v>4056</v>
      </c>
      <c r="E576" s="43" t="s">
        <v>4057</v>
      </c>
      <c r="G576" s="43" t="s">
        <v>4058</v>
      </c>
      <c r="H576" s="41">
        <v>201</v>
      </c>
      <c r="I576" s="43" t="s">
        <v>2681</v>
      </c>
      <c r="J576" s="50">
        <v>111100</v>
      </c>
      <c r="K576" s="50">
        <v>839</v>
      </c>
      <c r="L576" s="50">
        <v>111100</v>
      </c>
      <c r="M576" s="51"/>
      <c r="N576" s="51"/>
      <c r="O576" s="51"/>
      <c r="P576" s="41"/>
      <c r="Q576" s="51"/>
    </row>
    <row r="577" spans="1:17" ht="12.75">
      <c r="A577" s="41">
        <v>2015</v>
      </c>
      <c r="B577" s="41" t="s">
        <v>2670</v>
      </c>
      <c r="C577" s="41">
        <v>30181200</v>
      </c>
      <c r="D577" s="41" t="s">
        <v>4059</v>
      </c>
      <c r="E577" s="43" t="s">
        <v>4060</v>
      </c>
      <c r="G577" s="43" t="s">
        <v>4061</v>
      </c>
      <c r="H577" s="41">
        <v>201</v>
      </c>
      <c r="I577" s="43" t="s">
        <v>2681</v>
      </c>
      <c r="J577" s="50">
        <v>91000</v>
      </c>
      <c r="K577" s="50">
        <v>619</v>
      </c>
      <c r="L577" s="50">
        <v>91000</v>
      </c>
      <c r="M577" s="51"/>
      <c r="N577" s="51"/>
      <c r="O577" s="51"/>
      <c r="P577" s="41"/>
      <c r="Q577" s="51"/>
    </row>
    <row r="578" spans="1:17" ht="12.75">
      <c r="A578" s="41">
        <v>2015</v>
      </c>
      <c r="B578" s="41" t="s">
        <v>2670</v>
      </c>
      <c r="C578" s="41">
        <v>30181300</v>
      </c>
      <c r="D578" s="41" t="s">
        <v>4062</v>
      </c>
      <c r="E578" s="43" t="s">
        <v>4063</v>
      </c>
      <c r="G578" s="43" t="s">
        <v>4064</v>
      </c>
      <c r="H578" s="41">
        <v>201</v>
      </c>
      <c r="I578" s="43" t="s">
        <v>2681</v>
      </c>
      <c r="J578" s="50">
        <v>91500</v>
      </c>
      <c r="K578" s="50">
        <v>625</v>
      </c>
      <c r="L578" s="50">
        <v>91500</v>
      </c>
      <c r="M578" s="51"/>
      <c r="N578" s="51"/>
      <c r="O578" s="51"/>
      <c r="P578" s="41"/>
      <c r="Q578" s="51"/>
    </row>
    <row r="579" spans="1:17" ht="12.75">
      <c r="A579" s="41">
        <v>2015</v>
      </c>
      <c r="B579" s="41" t="s">
        <v>2670</v>
      </c>
      <c r="C579" s="41">
        <v>30181400</v>
      </c>
      <c r="D579" s="41" t="s">
        <v>4065</v>
      </c>
      <c r="E579" s="43" t="s">
        <v>4066</v>
      </c>
      <c r="G579" s="43" t="s">
        <v>4067</v>
      </c>
      <c r="H579" s="41">
        <v>201</v>
      </c>
      <c r="I579" s="43" t="s">
        <v>2681</v>
      </c>
      <c r="J579" s="50">
        <v>48900</v>
      </c>
      <c r="K579" s="50">
        <v>293</v>
      </c>
      <c r="L579" s="50">
        <v>48900</v>
      </c>
      <c r="M579" s="51"/>
      <c r="N579" s="51"/>
      <c r="O579" s="51"/>
      <c r="P579" s="41"/>
      <c r="Q579" s="51"/>
    </row>
    <row r="580" spans="1:17" ht="12.75">
      <c r="A580" s="41">
        <v>2015</v>
      </c>
      <c r="B580" s="41" t="s">
        <v>2670</v>
      </c>
      <c r="C580" s="41">
        <v>30181500</v>
      </c>
      <c r="D580" s="41" t="s">
        <v>4068</v>
      </c>
      <c r="E580" s="43" t="s">
        <v>4069</v>
      </c>
      <c r="G580" s="43" t="s">
        <v>4070</v>
      </c>
      <c r="H580" s="41">
        <v>201</v>
      </c>
      <c r="I580" s="43" t="s">
        <v>2681</v>
      </c>
      <c r="J580" s="50">
        <v>74100</v>
      </c>
      <c r="K580" s="50">
        <v>445</v>
      </c>
      <c r="L580" s="50">
        <v>74100</v>
      </c>
      <c r="M580" s="51"/>
      <c r="N580" s="51"/>
      <c r="O580" s="51"/>
      <c r="P580" s="41"/>
      <c r="Q580" s="51"/>
    </row>
    <row r="581" spans="1:17" ht="12.75">
      <c r="A581" s="41">
        <v>2015</v>
      </c>
      <c r="B581" s="41" t="s">
        <v>2670</v>
      </c>
      <c r="C581" s="41">
        <v>30181600</v>
      </c>
      <c r="D581" s="41" t="s">
        <v>4071</v>
      </c>
      <c r="E581" s="43" t="s">
        <v>4072</v>
      </c>
      <c r="G581" s="43" t="s">
        <v>4073</v>
      </c>
      <c r="H581" s="41">
        <v>233</v>
      </c>
      <c r="I581" s="43" t="s">
        <v>3374</v>
      </c>
      <c r="J581" s="50">
        <v>21800</v>
      </c>
      <c r="K581" s="50">
        <v>327</v>
      </c>
      <c r="L581" s="50">
        <v>21800</v>
      </c>
      <c r="M581" s="51"/>
      <c r="N581" s="51"/>
      <c r="O581" s="51"/>
      <c r="P581" s="41"/>
      <c r="Q581" s="51"/>
    </row>
    <row r="582" spans="1:17" ht="12.75">
      <c r="A582" s="41">
        <v>2015</v>
      </c>
      <c r="B582" s="41" t="s">
        <v>2670</v>
      </c>
      <c r="C582" s="41">
        <v>30181700</v>
      </c>
      <c r="D582" s="41" t="s">
        <v>4074</v>
      </c>
      <c r="E582" s="43" t="s">
        <v>4075</v>
      </c>
      <c r="G582" s="43" t="s">
        <v>4076</v>
      </c>
      <c r="H582" s="41">
        <v>201</v>
      </c>
      <c r="I582" s="43" t="s">
        <v>2681</v>
      </c>
      <c r="J582" s="50">
        <v>71900</v>
      </c>
      <c r="K582" s="50">
        <v>431</v>
      </c>
      <c r="L582" s="50">
        <v>71900</v>
      </c>
      <c r="M582" s="51"/>
      <c r="N582" s="51"/>
      <c r="O582" s="51"/>
      <c r="P582" s="41"/>
      <c r="Q582" s="51"/>
    </row>
    <row r="583" spans="1:17" ht="12.75">
      <c r="A583" s="41">
        <v>2015</v>
      </c>
      <c r="B583" s="41" t="s">
        <v>2670</v>
      </c>
      <c r="C583" s="41">
        <v>30181800</v>
      </c>
      <c r="D583" s="41" t="s">
        <v>4077</v>
      </c>
      <c r="E583" s="43" t="s">
        <v>3719</v>
      </c>
      <c r="G583" s="43" t="s">
        <v>3720</v>
      </c>
      <c r="H583" s="41">
        <v>201</v>
      </c>
      <c r="I583" s="43" t="s">
        <v>2681</v>
      </c>
      <c r="J583" s="50">
        <v>17400</v>
      </c>
      <c r="K583" s="50">
        <v>174</v>
      </c>
      <c r="L583" s="50">
        <v>17400</v>
      </c>
      <c r="M583" s="51"/>
      <c r="N583" s="51"/>
      <c r="O583" s="51"/>
      <c r="P583" s="41"/>
      <c r="Q583" s="51"/>
    </row>
    <row r="584" spans="1:17" ht="12.75">
      <c r="A584" s="41">
        <v>2015</v>
      </c>
      <c r="B584" s="41" t="s">
        <v>2670</v>
      </c>
      <c r="C584" s="41">
        <v>30181900</v>
      </c>
      <c r="D584" s="41" t="s">
        <v>4078</v>
      </c>
      <c r="E584" s="43" t="s">
        <v>4079</v>
      </c>
      <c r="G584" s="43" t="s">
        <v>4080</v>
      </c>
      <c r="H584" s="41">
        <v>201</v>
      </c>
      <c r="I584" s="43" t="s">
        <v>2681</v>
      </c>
      <c r="J584" s="50">
        <v>107700</v>
      </c>
      <c r="K584" s="50">
        <v>802</v>
      </c>
      <c r="L584" s="50">
        <v>107700</v>
      </c>
      <c r="M584" s="51"/>
      <c r="N584" s="51"/>
      <c r="O584" s="51"/>
      <c r="P584" s="41"/>
      <c r="Q584" s="51"/>
    </row>
    <row r="585" spans="1:17" ht="12.75">
      <c r="A585" s="41">
        <v>2015</v>
      </c>
      <c r="B585" s="41" t="s">
        <v>2670</v>
      </c>
      <c r="C585" s="41">
        <v>30190100</v>
      </c>
      <c r="D585" s="41" t="s">
        <v>4081</v>
      </c>
      <c r="E585" s="43" t="s">
        <v>4082</v>
      </c>
      <c r="F585" s="43" t="s">
        <v>4083</v>
      </c>
      <c r="G585" s="43" t="s">
        <v>4084</v>
      </c>
      <c r="H585" s="41">
        <v>101</v>
      </c>
      <c r="I585" s="43" t="s">
        <v>2689</v>
      </c>
      <c r="J585" s="50">
        <v>105300</v>
      </c>
      <c r="K585" s="50">
        <v>1053</v>
      </c>
      <c r="L585" s="50">
        <v>0</v>
      </c>
      <c r="M585" s="51"/>
      <c r="N585" s="51"/>
      <c r="O585" s="51"/>
      <c r="P585" s="41"/>
      <c r="Q585" s="51"/>
    </row>
    <row r="586" spans="1:17" ht="12.75">
      <c r="A586" s="41">
        <v>2015</v>
      </c>
      <c r="B586" s="41" t="s">
        <v>2670</v>
      </c>
      <c r="C586" s="41">
        <v>30190200</v>
      </c>
      <c r="D586" s="41" t="s">
        <v>4085</v>
      </c>
      <c r="E586" s="43" t="s">
        <v>4086</v>
      </c>
      <c r="G586" s="43" t="s">
        <v>4087</v>
      </c>
      <c r="H586" s="41">
        <v>101</v>
      </c>
      <c r="I586" s="43" t="s">
        <v>2689</v>
      </c>
      <c r="J586" s="50">
        <v>1214400</v>
      </c>
      <c r="K586" s="50">
        <v>12144</v>
      </c>
      <c r="L586" s="50">
        <v>0</v>
      </c>
      <c r="M586" s="51"/>
      <c r="N586" s="51"/>
      <c r="O586" s="51"/>
      <c r="P586" s="41"/>
      <c r="Q586" s="51"/>
    </row>
    <row r="587" spans="1:17" ht="12.75">
      <c r="A587" s="41">
        <v>2015</v>
      </c>
      <c r="B587" s="41" t="s">
        <v>2670</v>
      </c>
      <c r="C587" s="41">
        <v>30190250</v>
      </c>
      <c r="D587" s="41" t="s">
        <v>4088</v>
      </c>
      <c r="E587" s="43" t="s">
        <v>3573</v>
      </c>
      <c r="G587" s="43" t="s">
        <v>3574</v>
      </c>
      <c r="H587" s="41">
        <v>101</v>
      </c>
      <c r="I587" s="43" t="s">
        <v>2689</v>
      </c>
      <c r="J587" s="50">
        <v>141300</v>
      </c>
      <c r="K587" s="50">
        <v>859</v>
      </c>
      <c r="L587" s="50">
        <v>88900</v>
      </c>
      <c r="M587" s="51"/>
      <c r="N587" s="51"/>
      <c r="O587" s="51"/>
      <c r="P587" s="41"/>
      <c r="Q587" s="51"/>
    </row>
    <row r="588" spans="1:17" ht="12.75">
      <c r="A588" s="41">
        <v>2015</v>
      </c>
      <c r="B588" s="41" t="s">
        <v>2670</v>
      </c>
      <c r="C588" s="41">
        <v>30190300</v>
      </c>
      <c r="D588" s="41" t="s">
        <v>4089</v>
      </c>
      <c r="E588" s="43" t="s">
        <v>4090</v>
      </c>
      <c r="G588" s="43" t="s">
        <v>4091</v>
      </c>
      <c r="H588" s="41">
        <v>201</v>
      </c>
      <c r="I588" s="43" t="s">
        <v>2681</v>
      </c>
      <c r="J588" s="50">
        <v>156300</v>
      </c>
      <c r="K588" s="50">
        <v>1331</v>
      </c>
      <c r="L588" s="50">
        <v>156300</v>
      </c>
      <c r="M588" s="51"/>
      <c r="N588" s="51"/>
      <c r="O588" s="51"/>
      <c r="P588" s="41"/>
      <c r="Q588" s="51"/>
    </row>
    <row r="589" spans="1:17" ht="12.75">
      <c r="A589" s="41">
        <v>2015</v>
      </c>
      <c r="B589" s="41" t="s">
        <v>2670</v>
      </c>
      <c r="C589" s="41">
        <v>30190400</v>
      </c>
      <c r="D589" s="41" t="s">
        <v>4092</v>
      </c>
      <c r="E589" s="43" t="s">
        <v>4093</v>
      </c>
      <c r="G589" s="43" t="s">
        <v>4094</v>
      </c>
      <c r="H589" s="41">
        <v>101</v>
      </c>
      <c r="I589" s="43" t="s">
        <v>2689</v>
      </c>
      <c r="J589" s="50">
        <v>802700</v>
      </c>
      <c r="K589" s="50">
        <v>8027</v>
      </c>
      <c r="L589" s="50">
        <v>0</v>
      </c>
      <c r="M589" s="51"/>
      <c r="N589" s="51"/>
      <c r="O589" s="51"/>
      <c r="P589" s="41"/>
      <c r="Q589" s="51"/>
    </row>
    <row r="590" spans="1:17" ht="12.75">
      <c r="A590" s="41">
        <v>2015</v>
      </c>
      <c r="B590" s="41" t="s">
        <v>2670</v>
      </c>
      <c r="C590" s="41">
        <v>30190500</v>
      </c>
      <c r="D590" s="41" t="s">
        <v>4095</v>
      </c>
      <c r="E590" s="43" t="s">
        <v>4096</v>
      </c>
      <c r="G590" s="43" t="s">
        <v>4097</v>
      </c>
      <c r="H590" s="41">
        <v>101</v>
      </c>
      <c r="I590" s="43" t="s">
        <v>2689</v>
      </c>
      <c r="J590" s="50">
        <v>703000</v>
      </c>
      <c r="K590" s="50">
        <v>7030</v>
      </c>
      <c r="L590" s="50">
        <v>0</v>
      </c>
      <c r="M590" s="51"/>
      <c r="N590" s="51"/>
      <c r="O590" s="51"/>
      <c r="P590" s="41"/>
      <c r="Q590" s="51"/>
    </row>
    <row r="591" spans="1:17" ht="12.75">
      <c r="A591" s="41">
        <v>2015</v>
      </c>
      <c r="B591" s="41" t="s">
        <v>2670</v>
      </c>
      <c r="C591" s="41">
        <v>30190550</v>
      </c>
      <c r="D591" s="41" t="s">
        <v>4098</v>
      </c>
      <c r="E591" s="43" t="s">
        <v>4099</v>
      </c>
      <c r="G591" s="43" t="s">
        <v>4100</v>
      </c>
      <c r="H591" s="41">
        <v>201</v>
      </c>
      <c r="I591" s="43" t="s">
        <v>2681</v>
      </c>
      <c r="J591" s="50">
        <v>154200</v>
      </c>
      <c r="K591" s="50">
        <v>1308</v>
      </c>
      <c r="L591" s="50">
        <v>154200</v>
      </c>
      <c r="M591" s="51"/>
      <c r="N591" s="51"/>
      <c r="O591" s="51"/>
      <c r="P591" s="41"/>
      <c r="Q591" s="51"/>
    </row>
    <row r="592" spans="1:17" ht="12.75">
      <c r="A592" s="41">
        <v>2015</v>
      </c>
      <c r="B592" s="41" t="s">
        <v>2670</v>
      </c>
      <c r="C592" s="41">
        <v>30190600</v>
      </c>
      <c r="D592" s="41" t="s">
        <v>4101</v>
      </c>
      <c r="E592" s="43" t="s">
        <v>4102</v>
      </c>
      <c r="G592" s="43" t="s">
        <v>4103</v>
      </c>
      <c r="H592" s="41">
        <v>101</v>
      </c>
      <c r="I592" s="43" t="s">
        <v>2689</v>
      </c>
      <c r="J592" s="50">
        <v>243900</v>
      </c>
      <c r="K592" s="50">
        <v>2409</v>
      </c>
      <c r="L592" s="50">
        <v>34300</v>
      </c>
      <c r="M592" s="51"/>
      <c r="N592" s="51"/>
      <c r="O592" s="51"/>
      <c r="P592" s="41"/>
      <c r="Q592" s="51"/>
    </row>
    <row r="593" spans="1:17" ht="12.75">
      <c r="A593" s="41">
        <v>2015</v>
      </c>
      <c r="B593" s="41" t="s">
        <v>2670</v>
      </c>
      <c r="C593" s="41">
        <v>30190700</v>
      </c>
      <c r="D593" s="41" t="s">
        <v>4104</v>
      </c>
      <c r="E593" s="43" t="s">
        <v>3697</v>
      </c>
      <c r="F593" s="43" t="s">
        <v>3698</v>
      </c>
      <c r="G593" s="43" t="s">
        <v>3697</v>
      </c>
      <c r="H593" s="41">
        <v>101</v>
      </c>
      <c r="I593" s="43" t="s">
        <v>2689</v>
      </c>
      <c r="J593" s="50">
        <v>398000</v>
      </c>
      <c r="K593" s="50">
        <v>3980</v>
      </c>
      <c r="L593" s="50">
        <v>0</v>
      </c>
      <c r="M593" s="51"/>
      <c r="N593" s="51"/>
      <c r="O593" s="51"/>
      <c r="P593" s="41"/>
      <c r="Q593" s="51"/>
    </row>
    <row r="594" spans="1:17" ht="12.75">
      <c r="A594" s="41">
        <v>2015</v>
      </c>
      <c r="B594" s="41" t="s">
        <v>2670</v>
      </c>
      <c r="C594" s="41">
        <v>30200100</v>
      </c>
      <c r="D594" s="41" t="s">
        <v>4105</v>
      </c>
      <c r="E594" s="43" t="s">
        <v>4106</v>
      </c>
      <c r="G594" s="43" t="s">
        <v>4107</v>
      </c>
      <c r="H594" s="41">
        <v>101</v>
      </c>
      <c r="I594" s="43" t="s">
        <v>2689</v>
      </c>
      <c r="J594" s="50">
        <v>552700</v>
      </c>
      <c r="K594" s="50">
        <v>5527</v>
      </c>
      <c r="L594" s="50">
        <v>67200</v>
      </c>
      <c r="M594" s="51"/>
      <c r="N594" s="51"/>
      <c r="O594" s="51"/>
      <c r="P594" s="41"/>
      <c r="Q594" s="51"/>
    </row>
    <row r="595" spans="1:17" ht="12.75">
      <c r="A595" s="41">
        <v>2015</v>
      </c>
      <c r="B595" s="41" t="s">
        <v>2670</v>
      </c>
      <c r="C595" s="41">
        <v>30200150</v>
      </c>
      <c r="D595" s="41" t="s">
        <v>4108</v>
      </c>
      <c r="E595" s="43" t="s">
        <v>3697</v>
      </c>
      <c r="F595" s="43" t="s">
        <v>3698</v>
      </c>
      <c r="G595" s="43" t="s">
        <v>3697</v>
      </c>
      <c r="H595" s="41">
        <v>101</v>
      </c>
      <c r="I595" s="43" t="s">
        <v>2689</v>
      </c>
      <c r="J595" s="50">
        <v>165000</v>
      </c>
      <c r="K595" s="50">
        <v>1650</v>
      </c>
      <c r="L595" s="50">
        <v>0</v>
      </c>
      <c r="M595" s="51"/>
      <c r="N595" s="51"/>
      <c r="O595" s="51"/>
      <c r="P595" s="41"/>
      <c r="Q595" s="51"/>
    </row>
    <row r="596" spans="1:17" ht="12.75">
      <c r="A596" s="41">
        <v>2015</v>
      </c>
      <c r="B596" s="41" t="s">
        <v>2670</v>
      </c>
      <c r="C596" s="41">
        <v>30200200</v>
      </c>
      <c r="D596" s="41" t="s">
        <v>4109</v>
      </c>
      <c r="E596" s="43" t="s">
        <v>4106</v>
      </c>
      <c r="G596" s="43" t="s">
        <v>4107</v>
      </c>
      <c r="H596" s="41">
        <v>101</v>
      </c>
      <c r="I596" s="43" t="s">
        <v>2689</v>
      </c>
      <c r="J596" s="50">
        <v>645800</v>
      </c>
      <c r="K596" s="50">
        <v>6458</v>
      </c>
      <c r="L596" s="50">
        <v>0</v>
      </c>
      <c r="M596" s="51"/>
      <c r="N596" s="51"/>
      <c r="O596" s="51"/>
      <c r="P596" s="41"/>
      <c r="Q596" s="51"/>
    </row>
    <row r="597" spans="1:17" ht="12.75">
      <c r="A597" s="41">
        <v>2015</v>
      </c>
      <c r="B597" s="41" t="s">
        <v>2670</v>
      </c>
      <c r="C597" s="41">
        <v>30200300</v>
      </c>
      <c r="D597" s="41" t="s">
        <v>4110</v>
      </c>
      <c r="E597" s="43" t="s">
        <v>3674</v>
      </c>
      <c r="G597" s="43" t="s">
        <v>3675</v>
      </c>
      <c r="H597" s="41">
        <v>101</v>
      </c>
      <c r="I597" s="43" t="s">
        <v>2689</v>
      </c>
      <c r="J597" s="50">
        <v>164200</v>
      </c>
      <c r="K597" s="50">
        <v>1096</v>
      </c>
      <c r="L597" s="50">
        <v>0</v>
      </c>
      <c r="M597" s="51"/>
      <c r="N597" s="51"/>
      <c r="O597" s="51"/>
      <c r="P597" s="41"/>
      <c r="Q597" s="51"/>
    </row>
    <row r="598" spans="1:17" ht="12.75">
      <c r="A598" s="41">
        <v>2015</v>
      </c>
      <c r="B598" s="41" t="s">
        <v>2670</v>
      </c>
      <c r="C598" s="41">
        <v>30200315</v>
      </c>
      <c r="D598" s="41" t="s">
        <v>4111</v>
      </c>
      <c r="E598" s="43" t="s">
        <v>3680</v>
      </c>
      <c r="F598" s="43" t="s">
        <v>3681</v>
      </c>
      <c r="G598" s="43" t="s">
        <v>3682</v>
      </c>
      <c r="H598" s="41">
        <v>105</v>
      </c>
      <c r="I598" s="43" t="s">
        <v>2675</v>
      </c>
      <c r="J598" s="50">
        <v>365000</v>
      </c>
      <c r="K598" s="50">
        <v>3650</v>
      </c>
      <c r="L598" s="50">
        <v>0</v>
      </c>
      <c r="M598" s="51"/>
      <c r="N598" s="51"/>
      <c r="O598" s="51"/>
      <c r="P598" s="41"/>
      <c r="Q598" s="51"/>
    </row>
    <row r="599" spans="1:17" ht="12.75">
      <c r="A599" s="41">
        <v>2015</v>
      </c>
      <c r="B599" s="41" t="s">
        <v>2670</v>
      </c>
      <c r="C599" s="41">
        <v>30200325</v>
      </c>
      <c r="D599" s="41" t="s">
        <v>4112</v>
      </c>
      <c r="E599" s="43" t="s">
        <v>4106</v>
      </c>
      <c r="G599" s="43" t="s">
        <v>4107</v>
      </c>
      <c r="H599" s="41">
        <v>101</v>
      </c>
      <c r="I599" s="43" t="s">
        <v>2689</v>
      </c>
      <c r="J599" s="50">
        <v>7200</v>
      </c>
      <c r="K599" s="50">
        <v>72</v>
      </c>
      <c r="L599" s="50">
        <v>0</v>
      </c>
      <c r="M599" s="51"/>
      <c r="N599" s="51"/>
      <c r="O599" s="51"/>
      <c r="P599" s="41"/>
      <c r="Q599" s="51"/>
    </row>
    <row r="600" spans="1:17" ht="12.75">
      <c r="A600" s="41">
        <v>2015</v>
      </c>
      <c r="B600" s="41" t="s">
        <v>2670</v>
      </c>
      <c r="C600" s="41">
        <v>30200350</v>
      </c>
      <c r="D600" s="41" t="s">
        <v>4113</v>
      </c>
      <c r="E600" s="43" t="s">
        <v>3674</v>
      </c>
      <c r="G600" s="43" t="s">
        <v>3675</v>
      </c>
      <c r="H600" s="41">
        <v>101</v>
      </c>
      <c r="I600" s="43" t="s">
        <v>2689</v>
      </c>
      <c r="J600" s="50">
        <v>170700</v>
      </c>
      <c r="K600" s="50">
        <v>1139</v>
      </c>
      <c r="L600" s="50">
        <v>0</v>
      </c>
      <c r="M600" s="51"/>
      <c r="N600" s="51"/>
      <c r="O600" s="51"/>
      <c r="P600" s="41"/>
      <c r="Q600" s="51"/>
    </row>
    <row r="601" spans="1:17" ht="12.75">
      <c r="A601" s="41">
        <v>2015</v>
      </c>
      <c r="B601" s="41" t="s">
        <v>2670</v>
      </c>
      <c r="C601" s="41">
        <v>30200355</v>
      </c>
      <c r="D601" s="41" t="s">
        <v>4114</v>
      </c>
      <c r="E601" s="43" t="s">
        <v>4115</v>
      </c>
      <c r="G601" s="43" t="s">
        <v>4116</v>
      </c>
      <c r="H601" s="41">
        <v>101</v>
      </c>
      <c r="I601" s="43" t="s">
        <v>2689</v>
      </c>
      <c r="J601" s="50">
        <v>240800</v>
      </c>
      <c r="K601" s="50">
        <v>1664</v>
      </c>
      <c r="L601" s="50">
        <v>0</v>
      </c>
      <c r="M601" s="51"/>
      <c r="N601" s="51"/>
      <c r="O601" s="51"/>
      <c r="P601" s="41"/>
      <c r="Q601" s="51"/>
    </row>
    <row r="602" spans="1:17" ht="12.75">
      <c r="A602" s="41">
        <v>2015</v>
      </c>
      <c r="B602" s="41" t="s">
        <v>2670</v>
      </c>
      <c r="C602" s="41">
        <v>30200375</v>
      </c>
      <c r="D602" s="41" t="s">
        <v>4117</v>
      </c>
      <c r="E602" s="43" t="s">
        <v>3674</v>
      </c>
      <c r="G602" s="43" t="s">
        <v>3675</v>
      </c>
      <c r="H602" s="41">
        <v>101</v>
      </c>
      <c r="I602" s="43" t="s">
        <v>2689</v>
      </c>
      <c r="J602" s="50">
        <v>396600</v>
      </c>
      <c r="K602" s="50">
        <v>2646</v>
      </c>
      <c r="L602" s="50">
        <v>0</v>
      </c>
      <c r="M602" s="51"/>
      <c r="N602" s="51"/>
      <c r="O602" s="51"/>
      <c r="P602" s="41"/>
      <c r="Q602" s="51"/>
    </row>
    <row r="603" spans="1:17" ht="12.75">
      <c r="A603" s="41">
        <v>2015</v>
      </c>
      <c r="B603" s="41" t="s">
        <v>2670</v>
      </c>
      <c r="C603" s="41">
        <v>30200400</v>
      </c>
      <c r="D603" s="41" t="s">
        <v>4118</v>
      </c>
      <c r="E603" s="43" t="s">
        <v>4119</v>
      </c>
      <c r="G603" s="43" t="s">
        <v>4120</v>
      </c>
      <c r="H603" s="41">
        <v>101</v>
      </c>
      <c r="I603" s="43" t="s">
        <v>2689</v>
      </c>
      <c r="J603" s="50">
        <v>717500</v>
      </c>
      <c r="K603" s="50">
        <v>7175</v>
      </c>
      <c r="L603" s="50">
        <v>0</v>
      </c>
      <c r="M603" s="51"/>
      <c r="N603" s="51"/>
      <c r="O603" s="51"/>
      <c r="P603" s="41"/>
      <c r="Q603" s="51"/>
    </row>
    <row r="604" spans="1:17" ht="12.75">
      <c r="A604" s="41">
        <v>2015</v>
      </c>
      <c r="B604" s="41" t="s">
        <v>2670</v>
      </c>
      <c r="C604" s="41">
        <v>30200500</v>
      </c>
      <c r="D604" s="41" t="s">
        <v>4121</v>
      </c>
      <c r="E604" s="43" t="s">
        <v>4122</v>
      </c>
      <c r="F604" s="43" t="s">
        <v>4123</v>
      </c>
      <c r="G604" s="43" t="s">
        <v>4124</v>
      </c>
      <c r="H604" s="41">
        <v>105</v>
      </c>
      <c r="I604" s="43" t="s">
        <v>2675</v>
      </c>
      <c r="J604" s="50">
        <v>1367000</v>
      </c>
      <c r="K604" s="50">
        <v>6835</v>
      </c>
      <c r="L604" s="50">
        <v>0</v>
      </c>
      <c r="M604" s="51"/>
      <c r="N604" s="51"/>
      <c r="O604" s="51"/>
      <c r="P604" s="41"/>
      <c r="Q604" s="51"/>
    </row>
    <row r="605" spans="1:17" ht="12.75">
      <c r="A605" s="41">
        <v>2015</v>
      </c>
      <c r="B605" s="41" t="s">
        <v>2670</v>
      </c>
      <c r="C605" s="41">
        <v>30200550</v>
      </c>
      <c r="D605" s="41" t="s">
        <v>4125</v>
      </c>
      <c r="E605" s="43" t="s">
        <v>4126</v>
      </c>
      <c r="G605" s="43" t="s">
        <v>4127</v>
      </c>
      <c r="H605" s="41">
        <v>201</v>
      </c>
      <c r="I605" s="43" t="s">
        <v>2681</v>
      </c>
      <c r="J605" s="50">
        <v>104800</v>
      </c>
      <c r="K605" s="50">
        <v>1048</v>
      </c>
      <c r="L605" s="50">
        <v>104800</v>
      </c>
      <c r="M605" s="51"/>
      <c r="N605" s="51"/>
      <c r="O605" s="51"/>
      <c r="P605" s="41"/>
      <c r="Q605" s="51"/>
    </row>
    <row r="606" spans="1:17" ht="12.75">
      <c r="A606" s="41">
        <v>2015</v>
      </c>
      <c r="B606" s="41" t="s">
        <v>2670</v>
      </c>
      <c r="C606" s="41">
        <v>30200600</v>
      </c>
      <c r="D606" s="41" t="s">
        <v>4128</v>
      </c>
      <c r="E606" s="43" t="s">
        <v>4129</v>
      </c>
      <c r="G606" s="43" t="s">
        <v>4130</v>
      </c>
      <c r="H606" s="41">
        <v>101</v>
      </c>
      <c r="I606" s="43" t="s">
        <v>2689</v>
      </c>
      <c r="J606" s="50">
        <v>713100</v>
      </c>
      <c r="K606" s="50">
        <v>4526</v>
      </c>
      <c r="L606" s="50">
        <v>0</v>
      </c>
      <c r="M606" s="51"/>
      <c r="N606" s="51"/>
      <c r="O606" s="51"/>
      <c r="P606" s="41"/>
      <c r="Q606" s="51"/>
    </row>
    <row r="607" spans="1:17" ht="12.75">
      <c r="A607" s="41">
        <v>2015</v>
      </c>
      <c r="B607" s="41" t="s">
        <v>2670</v>
      </c>
      <c r="C607" s="41">
        <v>30210100</v>
      </c>
      <c r="D607" s="41" t="s">
        <v>4131</v>
      </c>
      <c r="E607" s="43" t="s">
        <v>4132</v>
      </c>
      <c r="F607" s="43" t="s">
        <v>4133</v>
      </c>
      <c r="G607" s="43" t="s">
        <v>4132</v>
      </c>
      <c r="H607" s="41">
        <v>101</v>
      </c>
      <c r="I607" s="43" t="s">
        <v>2689</v>
      </c>
      <c r="J607" s="50">
        <v>325400</v>
      </c>
      <c r="K607" s="50">
        <v>1811</v>
      </c>
      <c r="L607" s="50">
        <v>94300</v>
      </c>
      <c r="M607" s="51"/>
      <c r="N607" s="51"/>
      <c r="O607" s="51"/>
      <c r="P607" s="41"/>
      <c r="Q607" s="51"/>
    </row>
    <row r="608" spans="1:17" ht="12.75">
      <c r="A608" s="41">
        <v>2015</v>
      </c>
      <c r="B608" s="41" t="s">
        <v>2670</v>
      </c>
      <c r="C608" s="41">
        <v>30210200</v>
      </c>
      <c r="D608" s="41" t="s">
        <v>4134</v>
      </c>
      <c r="E608" s="43" t="s">
        <v>4132</v>
      </c>
      <c r="F608" s="43" t="s">
        <v>4133</v>
      </c>
      <c r="G608" s="43" t="s">
        <v>4132</v>
      </c>
      <c r="H608" s="41">
        <v>101</v>
      </c>
      <c r="I608" s="43" t="s">
        <v>2689</v>
      </c>
      <c r="J608" s="50">
        <v>801800</v>
      </c>
      <c r="K608" s="50">
        <v>4009</v>
      </c>
      <c r="L608" s="50">
        <v>0</v>
      </c>
      <c r="M608" s="51"/>
      <c r="N608" s="51"/>
      <c r="O608" s="51"/>
      <c r="P608" s="41"/>
      <c r="Q608" s="51"/>
    </row>
    <row r="609" spans="1:17" ht="12.75">
      <c r="A609" s="41">
        <v>2015</v>
      </c>
      <c r="B609" s="41" t="s">
        <v>2670</v>
      </c>
      <c r="C609" s="41">
        <v>30210300</v>
      </c>
      <c r="D609" s="41" t="s">
        <v>4135</v>
      </c>
      <c r="E609" s="43" t="s">
        <v>4136</v>
      </c>
      <c r="G609" s="43" t="s">
        <v>4137</v>
      </c>
      <c r="H609" s="41">
        <v>101</v>
      </c>
      <c r="I609" s="43" t="s">
        <v>2689</v>
      </c>
      <c r="J609" s="50">
        <v>1015300</v>
      </c>
      <c r="K609" s="50">
        <v>5139</v>
      </c>
      <c r="L609" s="50">
        <v>61600</v>
      </c>
      <c r="M609" s="51"/>
      <c r="N609" s="51"/>
      <c r="O609" s="51"/>
      <c r="P609" s="41"/>
      <c r="Q609" s="51"/>
    </row>
    <row r="610" spans="1:17" ht="12.75">
      <c r="A610" s="41">
        <v>2015</v>
      </c>
      <c r="B610" s="41" t="s">
        <v>2670</v>
      </c>
      <c r="C610" s="41">
        <v>30210400</v>
      </c>
      <c r="D610" s="41" t="s">
        <v>4138</v>
      </c>
      <c r="E610" s="43" t="s">
        <v>4139</v>
      </c>
      <c r="F610" s="43" t="s">
        <v>4140</v>
      </c>
      <c r="G610" s="43" t="s">
        <v>4052</v>
      </c>
      <c r="H610" s="41">
        <v>101</v>
      </c>
      <c r="I610" s="43" t="s">
        <v>2689</v>
      </c>
      <c r="J610" s="50">
        <v>1100700</v>
      </c>
      <c r="K610" s="50">
        <v>6365</v>
      </c>
      <c r="L610" s="50">
        <v>0</v>
      </c>
      <c r="M610" s="51"/>
      <c r="N610" s="51"/>
      <c r="O610" s="51"/>
      <c r="P610" s="41"/>
      <c r="Q610" s="51"/>
    </row>
    <row r="611" spans="1:17" ht="12.75">
      <c r="A611" s="41">
        <v>2015</v>
      </c>
      <c r="B611" s="41" t="s">
        <v>2670</v>
      </c>
      <c r="C611" s="41">
        <v>30210425</v>
      </c>
      <c r="D611" s="41" t="s">
        <v>4141</v>
      </c>
      <c r="E611" s="43" t="s">
        <v>3876</v>
      </c>
      <c r="G611" s="43" t="s">
        <v>4142</v>
      </c>
      <c r="H611" s="41">
        <v>101</v>
      </c>
      <c r="I611" s="43" t="s">
        <v>2689</v>
      </c>
      <c r="J611" s="50">
        <v>695000</v>
      </c>
      <c r="K611" s="50">
        <v>3475</v>
      </c>
      <c r="L611" s="50">
        <v>0</v>
      </c>
      <c r="M611" s="51"/>
      <c r="N611" s="51"/>
      <c r="O611" s="51"/>
      <c r="P611" s="41"/>
      <c r="Q611" s="51"/>
    </row>
    <row r="612" spans="1:17" ht="12.75">
      <c r="A612" s="41">
        <v>2015</v>
      </c>
      <c r="B612" s="41" t="s">
        <v>2670</v>
      </c>
      <c r="C612" s="41">
        <v>30210450</v>
      </c>
      <c r="D612" s="41" t="s">
        <v>4143</v>
      </c>
      <c r="E612" s="43" t="s">
        <v>4144</v>
      </c>
      <c r="G612" s="43" t="s">
        <v>4145</v>
      </c>
      <c r="H612" s="41">
        <v>101</v>
      </c>
      <c r="I612" s="43" t="s">
        <v>2689</v>
      </c>
      <c r="J612" s="50">
        <v>243100</v>
      </c>
      <c r="K612" s="50">
        <v>1638</v>
      </c>
      <c r="L612" s="50">
        <v>134600</v>
      </c>
      <c r="M612" s="51"/>
      <c r="N612" s="51"/>
      <c r="O612" s="51"/>
      <c r="P612" s="41"/>
      <c r="Q612" s="51"/>
    </row>
    <row r="613" spans="1:17" ht="12.75">
      <c r="A613" s="41">
        <v>2015</v>
      </c>
      <c r="B613" s="41" t="s">
        <v>2670</v>
      </c>
      <c r="C613" s="41">
        <v>30210500</v>
      </c>
      <c r="D613" s="41" t="s">
        <v>4146</v>
      </c>
      <c r="E613" s="43" t="s">
        <v>4136</v>
      </c>
      <c r="G613" s="43" t="s">
        <v>4137</v>
      </c>
      <c r="H613" s="41">
        <v>101</v>
      </c>
      <c r="I613" s="43" t="s">
        <v>2689</v>
      </c>
      <c r="J613" s="50">
        <v>538000</v>
      </c>
      <c r="K613" s="50">
        <v>2690</v>
      </c>
      <c r="L613" s="50">
        <v>0</v>
      </c>
      <c r="M613" s="51"/>
      <c r="N613" s="51"/>
      <c r="O613" s="51"/>
      <c r="P613" s="41"/>
      <c r="Q613" s="51"/>
    </row>
    <row r="614" spans="1:17" ht="12.75">
      <c r="A614" s="41">
        <v>2015</v>
      </c>
      <c r="B614" s="41" t="s">
        <v>2670</v>
      </c>
      <c r="C614" s="41">
        <v>30210600</v>
      </c>
      <c r="D614" s="41" t="s">
        <v>4147</v>
      </c>
      <c r="E614" s="43" t="s">
        <v>4148</v>
      </c>
      <c r="G614" s="43" t="s">
        <v>4149</v>
      </c>
      <c r="H614" s="41">
        <v>201</v>
      </c>
      <c r="I614" s="43" t="s">
        <v>2681</v>
      </c>
      <c r="J614" s="50">
        <v>128400</v>
      </c>
      <c r="K614" s="50">
        <v>1027</v>
      </c>
      <c r="L614" s="50">
        <v>128400</v>
      </c>
      <c r="M614" s="51"/>
      <c r="N614" s="51"/>
      <c r="O614" s="51"/>
      <c r="P614" s="41"/>
      <c r="Q614" s="51"/>
    </row>
    <row r="615" spans="1:17" ht="12.75">
      <c r="A615" s="41">
        <v>2015</v>
      </c>
      <c r="B615" s="41" t="s">
        <v>2670</v>
      </c>
      <c r="C615" s="41">
        <v>30210800</v>
      </c>
      <c r="D615" s="41" t="s">
        <v>4150</v>
      </c>
      <c r="E615" s="43" t="s">
        <v>3392</v>
      </c>
      <c r="G615" s="43" t="s">
        <v>3392</v>
      </c>
      <c r="H615" s="41">
        <v>901</v>
      </c>
      <c r="I615" s="43" t="s">
        <v>3393</v>
      </c>
      <c r="J615" s="50">
        <v>998800</v>
      </c>
      <c r="K615" s="50">
        <v>0</v>
      </c>
      <c r="L615" s="50">
        <v>0</v>
      </c>
      <c r="M615" s="51"/>
      <c r="N615" s="51"/>
      <c r="O615" s="51"/>
      <c r="P615" s="41"/>
      <c r="Q615" s="51"/>
    </row>
    <row r="616" spans="1:17" ht="12.75">
      <c r="A616" s="41">
        <v>2015</v>
      </c>
      <c r="B616" s="41" t="s">
        <v>2670</v>
      </c>
      <c r="C616" s="41">
        <v>30210900</v>
      </c>
      <c r="D616" s="41" t="s">
        <v>4151</v>
      </c>
      <c r="E616" s="43" t="s">
        <v>4139</v>
      </c>
      <c r="F616" s="43" t="s">
        <v>4140</v>
      </c>
      <c r="G616" s="43" t="s">
        <v>4052</v>
      </c>
      <c r="H616" s="41">
        <v>101</v>
      </c>
      <c r="I616" s="43" t="s">
        <v>2689</v>
      </c>
      <c r="J616" s="50">
        <v>781900</v>
      </c>
      <c r="K616" s="50">
        <v>4165</v>
      </c>
      <c r="L616" s="50">
        <v>106400</v>
      </c>
      <c r="M616" s="51"/>
      <c r="N616" s="51"/>
      <c r="O616" s="51"/>
      <c r="P616" s="41"/>
      <c r="Q616" s="51"/>
    </row>
    <row r="617" spans="1:17" ht="12.75">
      <c r="A617" s="41">
        <v>2015</v>
      </c>
      <c r="B617" s="41" t="s">
        <v>2670</v>
      </c>
      <c r="C617" s="41">
        <v>30220100</v>
      </c>
      <c r="D617" s="41" t="s">
        <v>4152</v>
      </c>
      <c r="E617" s="43" t="s">
        <v>3917</v>
      </c>
      <c r="G617" s="43" t="s">
        <v>3918</v>
      </c>
      <c r="H617" s="41">
        <v>101</v>
      </c>
      <c r="I617" s="43" t="s">
        <v>2689</v>
      </c>
      <c r="J617" s="50">
        <v>673000</v>
      </c>
      <c r="K617" s="50">
        <v>4683</v>
      </c>
      <c r="L617" s="50">
        <v>0</v>
      </c>
      <c r="M617" s="51"/>
      <c r="N617" s="51"/>
      <c r="O617" s="51"/>
      <c r="P617" s="41"/>
      <c r="Q617" s="51"/>
    </row>
    <row r="618" spans="1:17" ht="12.75">
      <c r="A618" s="41">
        <v>2015</v>
      </c>
      <c r="B618" s="41" t="s">
        <v>2670</v>
      </c>
      <c r="C618" s="41">
        <v>30220200</v>
      </c>
      <c r="D618" s="41" t="s">
        <v>4153</v>
      </c>
      <c r="E618" s="43" t="s">
        <v>3891</v>
      </c>
      <c r="F618" s="43" t="s">
        <v>3892</v>
      </c>
      <c r="G618" s="43" t="s">
        <v>3891</v>
      </c>
      <c r="H618" s="41">
        <v>101</v>
      </c>
      <c r="I618" s="43" t="s">
        <v>2689</v>
      </c>
      <c r="J618" s="50">
        <v>725800</v>
      </c>
      <c r="K618" s="50">
        <v>7258</v>
      </c>
      <c r="L618" s="50">
        <v>0</v>
      </c>
      <c r="M618" s="51"/>
      <c r="N618" s="51"/>
      <c r="O618" s="51"/>
      <c r="P618" s="41"/>
      <c r="Q618" s="51"/>
    </row>
    <row r="619" spans="1:17" ht="12.75">
      <c r="A619" s="41">
        <v>2015</v>
      </c>
      <c r="B619" s="41" t="s">
        <v>2670</v>
      </c>
      <c r="C619" s="41">
        <v>30220300</v>
      </c>
      <c r="D619" s="41" t="s">
        <v>4154</v>
      </c>
      <c r="E619" s="43" t="s">
        <v>4155</v>
      </c>
      <c r="F619" s="43" t="s">
        <v>4156</v>
      </c>
      <c r="G619" s="43" t="s">
        <v>4157</v>
      </c>
      <c r="H619" s="41">
        <v>101</v>
      </c>
      <c r="I619" s="43" t="s">
        <v>2689</v>
      </c>
      <c r="J619" s="50">
        <v>636300</v>
      </c>
      <c r="K619" s="50">
        <v>6363</v>
      </c>
      <c r="L619" s="50">
        <v>0</v>
      </c>
      <c r="M619" s="51"/>
      <c r="N619" s="51"/>
      <c r="O619" s="51"/>
      <c r="P619" s="41"/>
      <c r="Q619" s="51"/>
    </row>
    <row r="620" spans="1:17" ht="12.75">
      <c r="A620" s="41">
        <v>2015</v>
      </c>
      <c r="B620" s="41" t="s">
        <v>2670</v>
      </c>
      <c r="C620" s="41">
        <v>30220400</v>
      </c>
      <c r="D620" s="41" t="s">
        <v>4158</v>
      </c>
      <c r="E620" s="43" t="s">
        <v>4159</v>
      </c>
      <c r="G620" s="43" t="s">
        <v>4160</v>
      </c>
      <c r="H620" s="41">
        <v>101</v>
      </c>
      <c r="I620" s="43" t="s">
        <v>2689</v>
      </c>
      <c r="J620" s="50">
        <v>178900</v>
      </c>
      <c r="K620" s="50">
        <v>1234</v>
      </c>
      <c r="L620" s="50">
        <v>120600</v>
      </c>
      <c r="M620" s="51"/>
      <c r="N620" s="51"/>
      <c r="O620" s="51"/>
      <c r="P620" s="41"/>
      <c r="Q620" s="51"/>
    </row>
    <row r="621" spans="1:17" ht="12.75">
      <c r="A621" s="41">
        <v>2015</v>
      </c>
      <c r="B621" s="41" t="s">
        <v>2670</v>
      </c>
      <c r="C621" s="41">
        <v>30220500</v>
      </c>
      <c r="D621" s="41" t="s">
        <v>4161</v>
      </c>
      <c r="E621" s="43" t="s">
        <v>4119</v>
      </c>
      <c r="G621" s="43" t="s">
        <v>4120</v>
      </c>
      <c r="H621" s="41">
        <v>101</v>
      </c>
      <c r="I621" s="43" t="s">
        <v>2689</v>
      </c>
      <c r="J621" s="50">
        <v>697900</v>
      </c>
      <c r="K621" s="50">
        <v>3490</v>
      </c>
      <c r="L621" s="50">
        <v>0</v>
      </c>
      <c r="M621" s="51"/>
      <c r="N621" s="51"/>
      <c r="O621" s="51"/>
      <c r="P621" s="41"/>
      <c r="Q621" s="51"/>
    </row>
    <row r="622" spans="1:17" ht="12.75">
      <c r="A622" s="41">
        <v>2015</v>
      </c>
      <c r="B622" s="41" t="s">
        <v>2670</v>
      </c>
      <c r="C622" s="41">
        <v>30220600</v>
      </c>
      <c r="D622" s="41" t="s">
        <v>4162</v>
      </c>
      <c r="E622" s="43" t="s">
        <v>4155</v>
      </c>
      <c r="F622" s="43" t="s">
        <v>4156</v>
      </c>
      <c r="G622" s="43" t="s">
        <v>4157</v>
      </c>
      <c r="H622" s="41">
        <v>101</v>
      </c>
      <c r="I622" s="43" t="s">
        <v>2689</v>
      </c>
      <c r="J622" s="50">
        <v>622400</v>
      </c>
      <c r="K622" s="50">
        <v>6224</v>
      </c>
      <c r="L622" s="50">
        <v>0</v>
      </c>
      <c r="M622" s="51"/>
      <c r="N622" s="51"/>
      <c r="O622" s="51"/>
      <c r="P622" s="41"/>
      <c r="Q622" s="51"/>
    </row>
    <row r="623" spans="1:17" ht="12.75">
      <c r="A623" s="41">
        <v>2015</v>
      </c>
      <c r="B623" s="41" t="s">
        <v>2670</v>
      </c>
      <c r="C623" s="41">
        <v>30220650</v>
      </c>
      <c r="D623" s="41" t="s">
        <v>4163</v>
      </c>
      <c r="E623" s="43" t="s">
        <v>4155</v>
      </c>
      <c r="F623" s="43" t="s">
        <v>4156</v>
      </c>
      <c r="G623" s="43" t="s">
        <v>4157</v>
      </c>
      <c r="H623" s="41">
        <v>101</v>
      </c>
      <c r="I623" s="43" t="s">
        <v>2689</v>
      </c>
      <c r="J623" s="50">
        <v>681900</v>
      </c>
      <c r="K623" s="50">
        <v>6819</v>
      </c>
      <c r="L623" s="50">
        <v>0</v>
      </c>
      <c r="M623" s="51"/>
      <c r="N623" s="51"/>
      <c r="O623" s="51"/>
      <c r="P623" s="41"/>
      <c r="Q623" s="51"/>
    </row>
    <row r="624" spans="1:17" ht="12.75">
      <c r="A624" s="41">
        <v>2015</v>
      </c>
      <c r="B624" s="41" t="s">
        <v>2670</v>
      </c>
      <c r="C624" s="41">
        <v>30220700</v>
      </c>
      <c r="D624" s="41" t="s">
        <v>4164</v>
      </c>
      <c r="E624" s="43" t="s">
        <v>4165</v>
      </c>
      <c r="G624" s="43" t="s">
        <v>4166</v>
      </c>
      <c r="H624" s="41">
        <v>201</v>
      </c>
      <c r="I624" s="43" t="s">
        <v>2681</v>
      </c>
      <c r="J624" s="50">
        <v>70600</v>
      </c>
      <c r="K624" s="50">
        <v>424</v>
      </c>
      <c r="L624" s="50">
        <v>70600</v>
      </c>
      <c r="M624" s="51"/>
      <c r="N624" s="51"/>
      <c r="O624" s="51"/>
      <c r="P624" s="41"/>
      <c r="Q624" s="51"/>
    </row>
    <row r="625" spans="1:17" ht="12.75">
      <c r="A625" s="41">
        <v>2015</v>
      </c>
      <c r="B625" s="41" t="s">
        <v>2670</v>
      </c>
      <c r="C625" s="41">
        <v>30220800</v>
      </c>
      <c r="D625" s="41" t="s">
        <v>4167</v>
      </c>
      <c r="E625" s="43" t="s">
        <v>3859</v>
      </c>
      <c r="F625" s="43" t="s">
        <v>3860</v>
      </c>
      <c r="G625" s="43" t="s">
        <v>3861</v>
      </c>
      <c r="H625" s="41">
        <v>105</v>
      </c>
      <c r="I625" s="43" t="s">
        <v>2675</v>
      </c>
      <c r="J625" s="50">
        <v>602100</v>
      </c>
      <c r="K625" s="50">
        <v>4516</v>
      </c>
      <c r="L625" s="50">
        <v>0</v>
      </c>
      <c r="M625" s="51"/>
      <c r="N625" s="51"/>
      <c r="O625" s="51"/>
      <c r="P625" s="41"/>
      <c r="Q625" s="51"/>
    </row>
    <row r="626" spans="1:17" ht="12.75">
      <c r="A626" s="41">
        <v>2015</v>
      </c>
      <c r="B626" s="41" t="s">
        <v>2670</v>
      </c>
      <c r="C626" s="41">
        <v>30220850</v>
      </c>
      <c r="D626" s="41" t="s">
        <v>4168</v>
      </c>
      <c r="E626" s="43" t="s">
        <v>4169</v>
      </c>
      <c r="G626" s="43" t="s">
        <v>4170</v>
      </c>
      <c r="H626" s="41">
        <v>101</v>
      </c>
      <c r="I626" s="43" t="s">
        <v>2689</v>
      </c>
      <c r="J626" s="50">
        <v>209400</v>
      </c>
      <c r="K626" s="50">
        <v>1278</v>
      </c>
      <c r="L626" s="50">
        <v>102200</v>
      </c>
      <c r="M626" s="51"/>
      <c r="N626" s="51"/>
      <c r="O626" s="51"/>
      <c r="P626" s="41"/>
      <c r="Q626" s="51"/>
    </row>
    <row r="627" spans="1:17" ht="12.75">
      <c r="A627" s="41">
        <v>2015</v>
      </c>
      <c r="B627" s="41" t="s">
        <v>2670</v>
      </c>
      <c r="C627" s="41">
        <v>30220875</v>
      </c>
      <c r="D627" s="41" t="s">
        <v>4171</v>
      </c>
      <c r="E627" s="43" t="s">
        <v>4172</v>
      </c>
      <c r="F627" s="43" t="s">
        <v>4173</v>
      </c>
      <c r="G627" s="43" t="s">
        <v>4172</v>
      </c>
      <c r="H627" s="41">
        <v>101</v>
      </c>
      <c r="I627" s="43" t="s">
        <v>2689</v>
      </c>
      <c r="J627" s="50">
        <v>396100</v>
      </c>
      <c r="K627" s="50">
        <v>3961</v>
      </c>
      <c r="L627" s="50">
        <v>61500</v>
      </c>
      <c r="M627" s="51"/>
      <c r="N627" s="51"/>
      <c r="O627" s="51"/>
      <c r="P627" s="41"/>
      <c r="Q627" s="51"/>
    </row>
    <row r="628" spans="1:17" ht="12.75">
      <c r="A628" s="41">
        <v>2015</v>
      </c>
      <c r="B628" s="41" t="s">
        <v>2670</v>
      </c>
      <c r="C628" s="41">
        <v>30220900</v>
      </c>
      <c r="D628" s="41" t="s">
        <v>4174</v>
      </c>
      <c r="E628" s="43" t="s">
        <v>4000</v>
      </c>
      <c r="F628" s="43" t="s">
        <v>4001</v>
      </c>
      <c r="G628" s="43" t="s">
        <v>4002</v>
      </c>
      <c r="H628" s="41">
        <v>101</v>
      </c>
      <c r="I628" s="43" t="s">
        <v>2689</v>
      </c>
      <c r="J628" s="50">
        <v>356000</v>
      </c>
      <c r="K628" s="50">
        <v>3560</v>
      </c>
      <c r="L628" s="50">
        <v>0</v>
      </c>
      <c r="M628" s="51"/>
      <c r="N628" s="51"/>
      <c r="O628" s="51"/>
      <c r="P628" s="41"/>
      <c r="Q628" s="51"/>
    </row>
    <row r="629" spans="1:17" ht="12.75">
      <c r="A629" s="41">
        <v>2015</v>
      </c>
      <c r="B629" s="41" t="s">
        <v>2670</v>
      </c>
      <c r="C629" s="41">
        <v>30230200</v>
      </c>
      <c r="D629" s="41" t="s">
        <v>4175</v>
      </c>
      <c r="E629" s="43" t="s">
        <v>3969</v>
      </c>
      <c r="G629" s="43" t="s">
        <v>3970</v>
      </c>
      <c r="H629" s="41">
        <v>105</v>
      </c>
      <c r="I629" s="43" t="s">
        <v>2675</v>
      </c>
      <c r="J629" s="50">
        <v>1425500</v>
      </c>
      <c r="K629" s="50">
        <v>8132</v>
      </c>
      <c r="L629" s="50">
        <v>0</v>
      </c>
      <c r="M629" s="51"/>
      <c r="N629" s="51"/>
      <c r="O629" s="51"/>
      <c r="P629" s="41"/>
      <c r="Q629" s="51"/>
    </row>
    <row r="630" spans="1:17" ht="12.75">
      <c r="A630" s="41">
        <v>2015</v>
      </c>
      <c r="B630" s="41" t="s">
        <v>2670</v>
      </c>
      <c r="C630" s="41">
        <v>30230300</v>
      </c>
      <c r="D630" s="41" t="s">
        <v>4176</v>
      </c>
      <c r="E630" s="43" t="s">
        <v>4000</v>
      </c>
      <c r="F630" s="43" t="s">
        <v>4001</v>
      </c>
      <c r="G630" s="43" t="s">
        <v>4002</v>
      </c>
      <c r="H630" s="41">
        <v>101</v>
      </c>
      <c r="I630" s="43" t="s">
        <v>2689</v>
      </c>
      <c r="J630" s="50">
        <v>1262300</v>
      </c>
      <c r="K630" s="50">
        <v>12623</v>
      </c>
      <c r="L630" s="50">
        <v>0</v>
      </c>
      <c r="M630" s="51"/>
      <c r="N630" s="51"/>
      <c r="O630" s="51"/>
      <c r="P630" s="41"/>
      <c r="Q630" s="51"/>
    </row>
    <row r="631" spans="1:17" ht="12.75">
      <c r="A631" s="41">
        <v>2015</v>
      </c>
      <c r="B631" s="41" t="s">
        <v>2670</v>
      </c>
      <c r="C631" s="41">
        <v>30230400</v>
      </c>
      <c r="D631" s="41" t="s">
        <v>4177</v>
      </c>
      <c r="E631" s="43" t="s">
        <v>4178</v>
      </c>
      <c r="G631" s="43" t="s">
        <v>4179</v>
      </c>
      <c r="H631" s="41">
        <v>105</v>
      </c>
      <c r="I631" s="43" t="s">
        <v>2675</v>
      </c>
      <c r="J631" s="50">
        <v>1683000</v>
      </c>
      <c r="K631" s="50">
        <v>8415</v>
      </c>
      <c r="L631" s="50">
        <v>0</v>
      </c>
      <c r="M631" s="51"/>
      <c r="N631" s="51"/>
      <c r="O631" s="51"/>
      <c r="P631" s="41"/>
      <c r="Q631" s="51"/>
    </row>
    <row r="632" spans="1:17" ht="12.75">
      <c r="A632" s="41">
        <v>2015</v>
      </c>
      <c r="B632" s="41" t="s">
        <v>2670</v>
      </c>
      <c r="C632" s="41">
        <v>30230425</v>
      </c>
      <c r="D632" s="41" t="s">
        <v>4180</v>
      </c>
      <c r="E632" s="43" t="s">
        <v>4181</v>
      </c>
      <c r="G632" s="43" t="s">
        <v>4182</v>
      </c>
      <c r="H632" s="41">
        <v>101</v>
      </c>
      <c r="I632" s="43" t="s">
        <v>2689</v>
      </c>
      <c r="J632" s="50">
        <v>200800</v>
      </c>
      <c r="K632" s="50">
        <v>1179</v>
      </c>
      <c r="L632" s="50">
        <v>92800</v>
      </c>
      <c r="M632" s="51"/>
      <c r="N632" s="51"/>
      <c r="O632" s="51"/>
      <c r="P632" s="41"/>
      <c r="Q632" s="51"/>
    </row>
    <row r="633" spans="1:17" ht="12.75">
      <c r="A633" s="41">
        <v>2015</v>
      </c>
      <c r="B633" s="41" t="s">
        <v>2670</v>
      </c>
      <c r="C633" s="41">
        <v>30230450</v>
      </c>
      <c r="D633" s="41" t="s">
        <v>1268</v>
      </c>
      <c r="E633" s="43" t="s">
        <v>1269</v>
      </c>
      <c r="G633" s="43" t="s">
        <v>1270</v>
      </c>
      <c r="H633" s="41">
        <v>101</v>
      </c>
      <c r="I633" s="43" t="s">
        <v>2689</v>
      </c>
      <c r="J633" s="50">
        <v>60300</v>
      </c>
      <c r="K633" s="50">
        <v>302</v>
      </c>
      <c r="L633" s="50">
        <v>0</v>
      </c>
      <c r="M633" s="51"/>
      <c r="N633" s="51"/>
      <c r="O633" s="51"/>
      <c r="P633" s="41"/>
      <c r="Q633" s="51"/>
    </row>
    <row r="634" spans="1:17" ht="12.75">
      <c r="A634" s="41">
        <v>2015</v>
      </c>
      <c r="B634" s="41" t="s">
        <v>2670</v>
      </c>
      <c r="C634" s="41">
        <v>30230475</v>
      </c>
      <c r="D634" s="41" t="s">
        <v>1271</v>
      </c>
      <c r="E634" s="43" t="s">
        <v>1272</v>
      </c>
      <c r="F634" s="43" t="s">
        <v>1273</v>
      </c>
      <c r="G634" s="43" t="s">
        <v>1274</v>
      </c>
      <c r="H634" s="41">
        <v>201</v>
      </c>
      <c r="I634" s="43" t="s">
        <v>2681</v>
      </c>
      <c r="J634" s="50">
        <v>217200</v>
      </c>
      <c r="K634" s="50">
        <v>1995</v>
      </c>
      <c r="L634" s="50">
        <v>217200</v>
      </c>
      <c r="M634" s="51"/>
      <c r="N634" s="51"/>
      <c r="O634" s="51"/>
      <c r="P634" s="41"/>
      <c r="Q634" s="51"/>
    </row>
    <row r="635" spans="1:17" ht="12.75">
      <c r="A635" s="41">
        <v>2015</v>
      </c>
      <c r="B635" s="41" t="s">
        <v>2670</v>
      </c>
      <c r="C635" s="41">
        <v>30230600</v>
      </c>
      <c r="D635" s="41" t="s">
        <v>1275</v>
      </c>
      <c r="E635" s="43" t="s">
        <v>3917</v>
      </c>
      <c r="G635" s="43" t="s">
        <v>3918</v>
      </c>
      <c r="H635" s="41">
        <v>101</v>
      </c>
      <c r="I635" s="43" t="s">
        <v>2689</v>
      </c>
      <c r="J635" s="50">
        <v>629400</v>
      </c>
      <c r="K635" s="50">
        <v>6294</v>
      </c>
      <c r="L635" s="50">
        <v>0</v>
      </c>
      <c r="M635" s="51"/>
      <c r="N635" s="51"/>
      <c r="O635" s="51"/>
      <c r="P635" s="41"/>
      <c r="Q635" s="51"/>
    </row>
    <row r="636" spans="1:17" ht="12.75">
      <c r="A636" s="41">
        <v>2015</v>
      </c>
      <c r="B636" s="41" t="s">
        <v>2670</v>
      </c>
      <c r="C636" s="41">
        <v>30240100</v>
      </c>
      <c r="D636" s="41" t="s">
        <v>1276</v>
      </c>
      <c r="E636" s="43" t="s">
        <v>1277</v>
      </c>
      <c r="G636" s="43" t="s">
        <v>1278</v>
      </c>
      <c r="H636" s="41">
        <v>101</v>
      </c>
      <c r="I636" s="43" t="s">
        <v>2689</v>
      </c>
      <c r="J636" s="50">
        <v>666900</v>
      </c>
      <c r="K636" s="50">
        <v>3335</v>
      </c>
      <c r="L636" s="50">
        <v>0</v>
      </c>
      <c r="M636" s="51"/>
      <c r="N636" s="51"/>
      <c r="O636" s="51"/>
      <c r="P636" s="41"/>
      <c r="Q636" s="51"/>
    </row>
    <row r="637" spans="1:17" ht="12.75">
      <c r="A637" s="41">
        <v>2015</v>
      </c>
      <c r="B637" s="41" t="s">
        <v>2670</v>
      </c>
      <c r="C637" s="41">
        <v>30240200</v>
      </c>
      <c r="D637" s="41" t="s">
        <v>1279</v>
      </c>
      <c r="E637" s="43" t="s">
        <v>1280</v>
      </c>
      <c r="G637" s="43" t="s">
        <v>1281</v>
      </c>
      <c r="H637" s="41">
        <v>101</v>
      </c>
      <c r="I637" s="43" t="s">
        <v>2689</v>
      </c>
      <c r="J637" s="50">
        <v>689700</v>
      </c>
      <c r="K637" s="50">
        <v>3449</v>
      </c>
      <c r="L637" s="50">
        <v>0</v>
      </c>
      <c r="M637" s="51"/>
      <c r="N637" s="51"/>
      <c r="O637" s="51"/>
      <c r="P637" s="41"/>
      <c r="Q637" s="51"/>
    </row>
    <row r="638" spans="1:17" ht="12.75">
      <c r="A638" s="41">
        <v>2015</v>
      </c>
      <c r="B638" s="41" t="s">
        <v>2670</v>
      </c>
      <c r="C638" s="41">
        <v>30240300</v>
      </c>
      <c r="D638" s="41" t="s">
        <v>1282</v>
      </c>
      <c r="E638" s="43" t="s">
        <v>3897</v>
      </c>
      <c r="F638" s="43" t="s">
        <v>3898</v>
      </c>
      <c r="G638" s="43" t="s">
        <v>3899</v>
      </c>
      <c r="H638" s="41">
        <v>105</v>
      </c>
      <c r="I638" s="43" t="s">
        <v>2675</v>
      </c>
      <c r="J638" s="50">
        <v>669600</v>
      </c>
      <c r="K638" s="50">
        <v>6696</v>
      </c>
      <c r="L638" s="50">
        <v>0</v>
      </c>
      <c r="M638" s="51"/>
      <c r="N638" s="51"/>
      <c r="O638" s="51"/>
      <c r="P638" s="41"/>
      <c r="Q638" s="51"/>
    </row>
    <row r="639" spans="1:17" ht="12.75">
      <c r="A639" s="41">
        <v>2015</v>
      </c>
      <c r="B639" s="41" t="s">
        <v>2670</v>
      </c>
      <c r="C639" s="41">
        <v>30240400</v>
      </c>
      <c r="D639" s="41" t="s">
        <v>1283</v>
      </c>
      <c r="E639" s="43" t="s">
        <v>1284</v>
      </c>
      <c r="G639" s="43" t="s">
        <v>1285</v>
      </c>
      <c r="H639" s="41">
        <v>201</v>
      </c>
      <c r="I639" s="43" t="s">
        <v>2681</v>
      </c>
      <c r="J639" s="50">
        <v>60900</v>
      </c>
      <c r="K639" s="50">
        <v>0</v>
      </c>
      <c r="L639" s="50">
        <v>0</v>
      </c>
      <c r="M639" s="51"/>
      <c r="N639" s="51"/>
      <c r="O639" s="51"/>
      <c r="P639" s="41"/>
      <c r="Q639" s="51"/>
    </row>
    <row r="640" spans="1:17" ht="12.75">
      <c r="A640" s="41">
        <v>2015</v>
      </c>
      <c r="B640" s="41" t="s">
        <v>2670</v>
      </c>
      <c r="C640" s="41">
        <v>30240500</v>
      </c>
      <c r="D640" s="41" t="s">
        <v>1286</v>
      </c>
      <c r="E640" s="43" t="s">
        <v>3537</v>
      </c>
      <c r="G640" s="43" t="s">
        <v>3538</v>
      </c>
      <c r="H640" s="41">
        <v>101</v>
      </c>
      <c r="I640" s="43" t="s">
        <v>2689</v>
      </c>
      <c r="J640" s="50">
        <v>1066200</v>
      </c>
      <c r="K640" s="50">
        <v>10662</v>
      </c>
      <c r="L640" s="50">
        <v>96300</v>
      </c>
      <c r="M640" s="51"/>
      <c r="N640" s="51"/>
      <c r="O640" s="51"/>
      <c r="P640" s="41"/>
      <c r="Q640" s="51"/>
    </row>
    <row r="641" spans="1:17" ht="12.75">
      <c r="A641" s="41">
        <v>2015</v>
      </c>
      <c r="B641" s="41" t="s">
        <v>2670</v>
      </c>
      <c r="C641" s="41">
        <v>30240550</v>
      </c>
      <c r="D641" s="41" t="s">
        <v>1287</v>
      </c>
      <c r="E641" s="43" t="s">
        <v>1288</v>
      </c>
      <c r="G641" s="43" t="s">
        <v>1289</v>
      </c>
      <c r="H641" s="41">
        <v>101</v>
      </c>
      <c r="I641" s="43" t="s">
        <v>2689</v>
      </c>
      <c r="J641" s="50">
        <v>398000</v>
      </c>
      <c r="K641" s="50">
        <v>3980</v>
      </c>
      <c r="L641" s="50">
        <v>0</v>
      </c>
      <c r="M641" s="51"/>
      <c r="N641" s="51"/>
      <c r="O641" s="51"/>
      <c r="P641" s="41"/>
      <c r="Q641" s="51"/>
    </row>
    <row r="642" spans="1:17" ht="12.75">
      <c r="A642" s="41">
        <v>2015</v>
      </c>
      <c r="B642" s="41" t="s">
        <v>2670</v>
      </c>
      <c r="C642" s="41">
        <v>30240600</v>
      </c>
      <c r="D642" s="41" t="s">
        <v>1290</v>
      </c>
      <c r="E642" s="43" t="s">
        <v>1280</v>
      </c>
      <c r="G642" s="43" t="s">
        <v>1281</v>
      </c>
      <c r="H642" s="41">
        <v>101</v>
      </c>
      <c r="I642" s="43" t="s">
        <v>2689</v>
      </c>
      <c r="J642" s="50">
        <v>715400</v>
      </c>
      <c r="K642" s="50">
        <v>3577</v>
      </c>
      <c r="L642" s="50">
        <v>0</v>
      </c>
      <c r="M642" s="51"/>
      <c r="N642" s="51"/>
      <c r="O642" s="51"/>
      <c r="P642" s="41"/>
      <c r="Q642" s="51"/>
    </row>
    <row r="643" spans="1:17" ht="12.75">
      <c r="A643" s="41">
        <v>2015</v>
      </c>
      <c r="B643" s="41" t="s">
        <v>2670</v>
      </c>
      <c r="C643" s="41">
        <v>30240700</v>
      </c>
      <c r="D643" s="41" t="s">
        <v>1291</v>
      </c>
      <c r="E643" s="43" t="s">
        <v>1292</v>
      </c>
      <c r="G643" s="43" t="s">
        <v>1293</v>
      </c>
      <c r="H643" s="41">
        <v>101</v>
      </c>
      <c r="I643" s="43" t="s">
        <v>2689</v>
      </c>
      <c r="J643" s="50">
        <v>645200</v>
      </c>
      <c r="K643" s="50">
        <v>6452</v>
      </c>
      <c r="L643" s="50">
        <v>0</v>
      </c>
      <c r="M643" s="51"/>
      <c r="N643" s="51"/>
      <c r="O643" s="51"/>
      <c r="P643" s="41"/>
      <c r="Q643" s="51"/>
    </row>
    <row r="644" spans="1:17" ht="12.75">
      <c r="A644" s="41">
        <v>2015</v>
      </c>
      <c r="B644" s="41" t="s">
        <v>2670</v>
      </c>
      <c r="C644" s="41">
        <v>30240800</v>
      </c>
      <c r="D644" s="41" t="s">
        <v>1294</v>
      </c>
      <c r="E644" s="43" t="s">
        <v>3888</v>
      </c>
      <c r="G644" s="43" t="s">
        <v>3889</v>
      </c>
      <c r="H644" s="41">
        <v>101</v>
      </c>
      <c r="I644" s="43" t="s">
        <v>2689</v>
      </c>
      <c r="J644" s="50">
        <v>326400</v>
      </c>
      <c r="K644" s="50">
        <v>1632</v>
      </c>
      <c r="L644" s="50">
        <v>0</v>
      </c>
      <c r="M644" s="51"/>
      <c r="N644" s="51"/>
      <c r="O644" s="51"/>
      <c r="P644" s="41"/>
      <c r="Q644" s="51"/>
    </row>
    <row r="645" spans="1:17" ht="12.75">
      <c r="A645" s="41">
        <v>2015</v>
      </c>
      <c r="B645" s="41" t="s">
        <v>2670</v>
      </c>
      <c r="C645" s="41">
        <v>30240900</v>
      </c>
      <c r="D645" s="41" t="s">
        <v>1295</v>
      </c>
      <c r="E645" s="43" t="s">
        <v>3888</v>
      </c>
      <c r="G645" s="43" t="s">
        <v>3889</v>
      </c>
      <c r="H645" s="41">
        <v>101</v>
      </c>
      <c r="I645" s="43" t="s">
        <v>2689</v>
      </c>
      <c r="J645" s="50">
        <v>341900</v>
      </c>
      <c r="K645" s="50">
        <v>1710</v>
      </c>
      <c r="L645" s="50">
        <v>0</v>
      </c>
      <c r="M645" s="51"/>
      <c r="N645" s="51"/>
      <c r="O645" s="51"/>
      <c r="P645" s="41"/>
      <c r="Q645" s="51"/>
    </row>
    <row r="646" spans="1:17" ht="12.75">
      <c r="A646" s="41">
        <v>2015</v>
      </c>
      <c r="B646" s="41" t="s">
        <v>2670</v>
      </c>
      <c r="C646" s="41">
        <v>30250100</v>
      </c>
      <c r="D646" s="41" t="s">
        <v>1296</v>
      </c>
      <c r="E646" s="43" t="s">
        <v>4096</v>
      </c>
      <c r="G646" s="43" t="s">
        <v>4097</v>
      </c>
      <c r="H646" s="41">
        <v>101</v>
      </c>
      <c r="I646" s="43" t="s">
        <v>2689</v>
      </c>
      <c r="J646" s="50">
        <v>3203000</v>
      </c>
      <c r="K646" s="50">
        <v>32030</v>
      </c>
      <c r="L646" s="50">
        <v>0</v>
      </c>
      <c r="M646" s="51"/>
      <c r="N646" s="51"/>
      <c r="O646" s="51"/>
      <c r="P646" s="41"/>
      <c r="Q646" s="51"/>
    </row>
    <row r="647" spans="1:17" ht="12.75">
      <c r="A647" s="41">
        <v>2015</v>
      </c>
      <c r="B647" s="41" t="s">
        <v>2670</v>
      </c>
      <c r="C647" s="41">
        <v>30250200</v>
      </c>
      <c r="D647" s="41" t="s">
        <v>1297</v>
      </c>
      <c r="E647" s="43" t="s">
        <v>1298</v>
      </c>
      <c r="F647" s="43" t="s">
        <v>1299</v>
      </c>
      <c r="G647" s="43" t="s">
        <v>1300</v>
      </c>
      <c r="H647" s="41">
        <v>101</v>
      </c>
      <c r="I647" s="43" t="s">
        <v>2689</v>
      </c>
      <c r="J647" s="50">
        <v>675200</v>
      </c>
      <c r="K647" s="50">
        <v>6752</v>
      </c>
      <c r="L647" s="50">
        <v>0</v>
      </c>
      <c r="M647" s="51"/>
      <c r="N647" s="51"/>
      <c r="O647" s="51"/>
      <c r="P647" s="41"/>
      <c r="Q647" s="51"/>
    </row>
    <row r="648" spans="1:17" ht="12.75">
      <c r="A648" s="41">
        <v>2015</v>
      </c>
      <c r="B648" s="41" t="s">
        <v>2670</v>
      </c>
      <c r="C648" s="41">
        <v>30250300</v>
      </c>
      <c r="D648" s="41" t="s">
        <v>1301</v>
      </c>
      <c r="E648" s="43" t="s">
        <v>1292</v>
      </c>
      <c r="G648" s="43" t="s">
        <v>1293</v>
      </c>
      <c r="H648" s="41">
        <v>101</v>
      </c>
      <c r="I648" s="43" t="s">
        <v>2689</v>
      </c>
      <c r="J648" s="50">
        <v>723800</v>
      </c>
      <c r="K648" s="50">
        <v>7238</v>
      </c>
      <c r="L648" s="50">
        <v>91500</v>
      </c>
      <c r="M648" s="51"/>
      <c r="N648" s="51"/>
      <c r="O648" s="51"/>
      <c r="P648" s="41"/>
      <c r="Q648" s="51"/>
    </row>
    <row r="649" spans="1:17" ht="12.75">
      <c r="A649" s="41">
        <v>2015</v>
      </c>
      <c r="B649" s="41" t="s">
        <v>2670</v>
      </c>
      <c r="C649" s="41">
        <v>30250400</v>
      </c>
      <c r="D649" s="41" t="s">
        <v>1302</v>
      </c>
      <c r="E649" s="43" t="s">
        <v>1303</v>
      </c>
      <c r="F649" s="43" t="s">
        <v>1304</v>
      </c>
      <c r="G649" s="43" t="s">
        <v>1305</v>
      </c>
      <c r="H649" s="41">
        <v>101</v>
      </c>
      <c r="I649" s="43" t="s">
        <v>2689</v>
      </c>
      <c r="J649" s="50">
        <v>600200</v>
      </c>
      <c r="K649" s="50">
        <v>6002</v>
      </c>
      <c r="L649" s="50">
        <v>0</v>
      </c>
      <c r="M649" s="51"/>
      <c r="N649" s="51"/>
      <c r="O649" s="51"/>
      <c r="P649" s="41"/>
      <c r="Q649" s="51"/>
    </row>
    <row r="650" spans="1:17" ht="12.75">
      <c r="A650" s="41">
        <v>2015</v>
      </c>
      <c r="B650" s="41" t="s">
        <v>2670</v>
      </c>
      <c r="C650" s="41">
        <v>30260100</v>
      </c>
      <c r="D650" s="41" t="s">
        <v>1306</v>
      </c>
      <c r="E650" s="43" t="s">
        <v>1307</v>
      </c>
      <c r="F650" s="43" t="s">
        <v>1308</v>
      </c>
      <c r="G650" s="43" t="s">
        <v>1309</v>
      </c>
      <c r="H650" s="41">
        <v>101</v>
      </c>
      <c r="I650" s="43" t="s">
        <v>2689</v>
      </c>
      <c r="J650" s="50">
        <v>1714700</v>
      </c>
      <c r="K650" s="50">
        <v>17147</v>
      </c>
      <c r="L650" s="50">
        <v>0</v>
      </c>
      <c r="M650" s="51"/>
      <c r="N650" s="51"/>
      <c r="O650" s="51"/>
      <c r="P650" s="41"/>
      <c r="Q650" s="51"/>
    </row>
    <row r="651" spans="1:17" ht="12.75">
      <c r="A651" s="41">
        <v>2015</v>
      </c>
      <c r="B651" s="41" t="s">
        <v>2670</v>
      </c>
      <c r="C651" s="41">
        <v>30260200</v>
      </c>
      <c r="D651" s="41" t="s">
        <v>1310</v>
      </c>
      <c r="E651" s="43" t="s">
        <v>1303</v>
      </c>
      <c r="F651" s="43" t="s">
        <v>1304</v>
      </c>
      <c r="G651" s="43" t="s">
        <v>1305</v>
      </c>
      <c r="H651" s="41">
        <v>101</v>
      </c>
      <c r="I651" s="43" t="s">
        <v>2689</v>
      </c>
      <c r="J651" s="50">
        <v>925900</v>
      </c>
      <c r="K651" s="50">
        <v>9259</v>
      </c>
      <c r="L651" s="50">
        <v>0</v>
      </c>
      <c r="M651" s="51"/>
      <c r="N651" s="51"/>
      <c r="O651" s="51"/>
      <c r="P651" s="41"/>
      <c r="Q651" s="51"/>
    </row>
    <row r="652" spans="1:17" ht="12.75">
      <c r="A652" s="41">
        <v>2015</v>
      </c>
      <c r="B652" s="41" t="s">
        <v>2670</v>
      </c>
      <c r="C652" s="41">
        <v>30260300</v>
      </c>
      <c r="D652" s="41" t="s">
        <v>1311</v>
      </c>
      <c r="E652" s="43" t="s">
        <v>4000</v>
      </c>
      <c r="F652" s="43" t="s">
        <v>4001</v>
      </c>
      <c r="G652" s="43" t="s">
        <v>4002</v>
      </c>
      <c r="H652" s="41">
        <v>101</v>
      </c>
      <c r="I652" s="43" t="s">
        <v>2689</v>
      </c>
      <c r="J652" s="50">
        <v>662900</v>
      </c>
      <c r="K652" s="50">
        <v>6629</v>
      </c>
      <c r="L652" s="50">
        <v>0</v>
      </c>
      <c r="M652" s="51"/>
      <c r="N652" s="51"/>
      <c r="O652" s="51"/>
      <c r="P652" s="41"/>
      <c r="Q652" s="51"/>
    </row>
    <row r="653" spans="1:17" ht="12.75">
      <c r="A653" s="41">
        <v>2015</v>
      </c>
      <c r="B653" s="41" t="s">
        <v>2670</v>
      </c>
      <c r="C653" s="41">
        <v>30260400</v>
      </c>
      <c r="D653" s="41" t="s">
        <v>1312</v>
      </c>
      <c r="E653" s="43" t="s">
        <v>1292</v>
      </c>
      <c r="G653" s="43" t="s">
        <v>1293</v>
      </c>
      <c r="H653" s="41">
        <v>101</v>
      </c>
      <c r="I653" s="43" t="s">
        <v>2689</v>
      </c>
      <c r="J653" s="50">
        <v>694200</v>
      </c>
      <c r="K653" s="50">
        <v>6942</v>
      </c>
      <c r="L653" s="50">
        <v>0</v>
      </c>
      <c r="M653" s="51"/>
      <c r="N653" s="51"/>
      <c r="O653" s="51"/>
      <c r="P653" s="41"/>
      <c r="Q653" s="51"/>
    </row>
    <row r="654" spans="1:17" ht="12.75">
      <c r="A654" s="41">
        <v>2015</v>
      </c>
      <c r="B654" s="41" t="s">
        <v>2670</v>
      </c>
      <c r="C654" s="41">
        <v>30260500</v>
      </c>
      <c r="D654" s="41" t="s">
        <v>1313</v>
      </c>
      <c r="E654" s="43" t="s">
        <v>1292</v>
      </c>
      <c r="G654" s="43" t="s">
        <v>1293</v>
      </c>
      <c r="H654" s="41">
        <v>101</v>
      </c>
      <c r="I654" s="43" t="s">
        <v>2689</v>
      </c>
      <c r="J654" s="50">
        <v>1997500</v>
      </c>
      <c r="K654" s="50">
        <v>19975</v>
      </c>
      <c r="L654" s="50">
        <v>69300</v>
      </c>
      <c r="M654" s="51"/>
      <c r="N654" s="51"/>
      <c r="O654" s="51"/>
      <c r="P654" s="41"/>
      <c r="Q654" s="51"/>
    </row>
    <row r="655" spans="1:17" ht="12.75">
      <c r="A655" s="41">
        <v>2015</v>
      </c>
      <c r="B655" s="41" t="s">
        <v>2670</v>
      </c>
      <c r="C655" s="41">
        <v>30260600</v>
      </c>
      <c r="D655" s="41" t="s">
        <v>1314</v>
      </c>
      <c r="E655" s="43" t="s">
        <v>4172</v>
      </c>
      <c r="F655" s="43" t="s">
        <v>4173</v>
      </c>
      <c r="G655" s="43" t="s">
        <v>4172</v>
      </c>
      <c r="H655" s="41">
        <v>101</v>
      </c>
      <c r="I655" s="43" t="s">
        <v>2689</v>
      </c>
      <c r="J655" s="50">
        <v>363300</v>
      </c>
      <c r="K655" s="50">
        <v>3633</v>
      </c>
      <c r="L655" s="50">
        <v>0</v>
      </c>
      <c r="M655" s="51"/>
      <c r="N655" s="51"/>
      <c r="O655" s="51"/>
      <c r="P655" s="41"/>
      <c r="Q655" s="51"/>
    </row>
    <row r="656" spans="1:17" ht="12.75">
      <c r="A656" s="41">
        <v>2015</v>
      </c>
      <c r="B656" s="41" t="s">
        <v>2670</v>
      </c>
      <c r="C656" s="41">
        <v>30270100</v>
      </c>
      <c r="D656" s="41" t="s">
        <v>1315</v>
      </c>
      <c r="E656" s="43" t="s">
        <v>1316</v>
      </c>
      <c r="F656" s="43" t="s">
        <v>1317</v>
      </c>
      <c r="G656" s="43" t="s">
        <v>1318</v>
      </c>
      <c r="H656" s="41">
        <v>101</v>
      </c>
      <c r="I656" s="43" t="s">
        <v>2689</v>
      </c>
      <c r="J656" s="50">
        <v>1350500</v>
      </c>
      <c r="K656" s="50">
        <v>13505</v>
      </c>
      <c r="L656" s="50">
        <v>0</v>
      </c>
      <c r="M656" s="51"/>
      <c r="N656" s="51"/>
      <c r="O656" s="51"/>
      <c r="P656" s="41"/>
      <c r="Q656" s="51"/>
    </row>
    <row r="657" spans="1:17" ht="12.75">
      <c r="A657" s="41">
        <v>2015</v>
      </c>
      <c r="B657" s="41" t="s">
        <v>2670</v>
      </c>
      <c r="C657" s="41">
        <v>30270150</v>
      </c>
      <c r="D657" s="41" t="s">
        <v>1319</v>
      </c>
      <c r="E657" s="43" t="s">
        <v>4008</v>
      </c>
      <c r="G657" s="43" t="s">
        <v>4009</v>
      </c>
      <c r="H657" s="41">
        <v>201</v>
      </c>
      <c r="I657" s="43" t="s">
        <v>2681</v>
      </c>
      <c r="J657" s="50">
        <v>63700</v>
      </c>
      <c r="K657" s="50">
        <v>637</v>
      </c>
      <c r="L657" s="50">
        <v>63700</v>
      </c>
      <c r="M657" s="51"/>
      <c r="N657" s="51"/>
      <c r="O657" s="51"/>
      <c r="P657" s="41"/>
      <c r="Q657" s="51"/>
    </row>
    <row r="658" spans="1:17" ht="12.75">
      <c r="A658" s="41">
        <v>2015</v>
      </c>
      <c r="B658" s="41" t="s">
        <v>2670</v>
      </c>
      <c r="C658" s="41">
        <v>30270200</v>
      </c>
      <c r="D658" s="41" t="s">
        <v>1320</v>
      </c>
      <c r="E658" s="43" t="s">
        <v>1321</v>
      </c>
      <c r="F658" s="43" t="s">
        <v>1322</v>
      </c>
      <c r="G658" s="43" t="s">
        <v>1323</v>
      </c>
      <c r="H658" s="41">
        <v>101</v>
      </c>
      <c r="I658" s="43" t="s">
        <v>2689</v>
      </c>
      <c r="J658" s="50">
        <v>701100</v>
      </c>
      <c r="K658" s="50">
        <v>7011</v>
      </c>
      <c r="L658" s="50">
        <v>0</v>
      </c>
      <c r="M658" s="51"/>
      <c r="N658" s="51"/>
      <c r="O658" s="51"/>
      <c r="P658" s="41"/>
      <c r="Q658" s="51"/>
    </row>
    <row r="659" spans="1:17" ht="12.75">
      <c r="A659" s="41">
        <v>2015</v>
      </c>
      <c r="B659" s="41" t="s">
        <v>2670</v>
      </c>
      <c r="C659" s="41">
        <v>30270250</v>
      </c>
      <c r="D659" s="41" t="s">
        <v>1324</v>
      </c>
      <c r="E659" s="43" t="s">
        <v>1325</v>
      </c>
      <c r="G659" s="43" t="s">
        <v>1326</v>
      </c>
      <c r="H659" s="41">
        <v>105</v>
      </c>
      <c r="I659" s="43" t="s">
        <v>2675</v>
      </c>
      <c r="J659" s="50">
        <v>776600</v>
      </c>
      <c r="K659" s="50">
        <v>3883</v>
      </c>
      <c r="L659" s="50">
        <v>0</v>
      </c>
      <c r="M659" s="51"/>
      <c r="N659" s="51"/>
      <c r="O659" s="51"/>
      <c r="P659" s="41"/>
      <c r="Q659" s="51"/>
    </row>
    <row r="660" spans="1:17" ht="12.75">
      <c r="A660" s="41">
        <v>2015</v>
      </c>
      <c r="B660" s="41" t="s">
        <v>2670</v>
      </c>
      <c r="C660" s="41">
        <v>30270300</v>
      </c>
      <c r="D660" s="41" t="s">
        <v>1327</v>
      </c>
      <c r="E660" s="43" t="s">
        <v>1328</v>
      </c>
      <c r="G660" s="43" t="s">
        <v>1329</v>
      </c>
      <c r="H660" s="41">
        <v>101</v>
      </c>
      <c r="I660" s="43" t="s">
        <v>2689</v>
      </c>
      <c r="J660" s="50">
        <v>958200</v>
      </c>
      <c r="K660" s="50">
        <v>9582</v>
      </c>
      <c r="L660" s="50">
        <v>0</v>
      </c>
      <c r="M660" s="51"/>
      <c r="N660" s="51"/>
      <c r="O660" s="51"/>
      <c r="P660" s="41"/>
      <c r="Q660" s="51"/>
    </row>
    <row r="661" spans="1:17" ht="12.75">
      <c r="A661" s="41">
        <v>2015</v>
      </c>
      <c r="B661" s="41" t="s">
        <v>2670</v>
      </c>
      <c r="C661" s="41">
        <v>30270400</v>
      </c>
      <c r="D661" s="41" t="s">
        <v>1330</v>
      </c>
      <c r="E661" s="43" t="s">
        <v>1331</v>
      </c>
      <c r="G661" s="43" t="s">
        <v>1332</v>
      </c>
      <c r="H661" s="41">
        <v>201</v>
      </c>
      <c r="I661" s="43" t="s">
        <v>2681</v>
      </c>
      <c r="J661" s="50">
        <v>90300</v>
      </c>
      <c r="K661" s="50">
        <v>612</v>
      </c>
      <c r="L661" s="50">
        <v>90300</v>
      </c>
      <c r="M661" s="51"/>
      <c r="N661" s="51"/>
      <c r="O661" s="51"/>
      <c r="P661" s="41"/>
      <c r="Q661" s="51"/>
    </row>
    <row r="662" spans="1:17" ht="12.75">
      <c r="A662" s="41">
        <v>2015</v>
      </c>
      <c r="B662" s="41" t="s">
        <v>2670</v>
      </c>
      <c r="C662" s="41">
        <v>30270500</v>
      </c>
      <c r="D662" s="41" t="s">
        <v>1333</v>
      </c>
      <c r="E662" s="43" t="s">
        <v>1334</v>
      </c>
      <c r="G662" s="43" t="s">
        <v>1335</v>
      </c>
      <c r="H662" s="41">
        <v>101</v>
      </c>
      <c r="I662" s="43" t="s">
        <v>2689</v>
      </c>
      <c r="J662" s="50">
        <v>983000</v>
      </c>
      <c r="K662" s="50">
        <v>9830</v>
      </c>
      <c r="L662" s="50">
        <v>0</v>
      </c>
      <c r="M662" s="51"/>
      <c r="N662" s="51"/>
      <c r="O662" s="51"/>
      <c r="P662" s="41"/>
      <c r="Q662" s="51"/>
    </row>
    <row r="663" spans="1:17" ht="12.75">
      <c r="A663" s="41">
        <v>2015</v>
      </c>
      <c r="B663" s="41" t="s">
        <v>2670</v>
      </c>
      <c r="C663" s="41">
        <v>30270600</v>
      </c>
      <c r="D663" s="41" t="s">
        <v>1336</v>
      </c>
      <c r="E663" s="43" t="s">
        <v>1337</v>
      </c>
      <c r="G663" s="43" t="s">
        <v>1338</v>
      </c>
      <c r="H663" s="41">
        <v>201</v>
      </c>
      <c r="I663" s="43" t="s">
        <v>2681</v>
      </c>
      <c r="J663" s="50">
        <v>140600</v>
      </c>
      <c r="K663" s="50">
        <v>1160</v>
      </c>
      <c r="L663" s="50">
        <v>140600</v>
      </c>
      <c r="M663" s="51"/>
      <c r="N663" s="51"/>
      <c r="O663" s="51"/>
      <c r="P663" s="41"/>
      <c r="Q663" s="51"/>
    </row>
    <row r="664" spans="1:17" ht="12.75">
      <c r="A664" s="41">
        <v>2015</v>
      </c>
      <c r="B664" s="41" t="s">
        <v>2670</v>
      </c>
      <c r="C664" s="41">
        <v>30270700</v>
      </c>
      <c r="D664" s="41" t="s">
        <v>1339</v>
      </c>
      <c r="E664" s="43" t="s">
        <v>1325</v>
      </c>
      <c r="G664" s="43" t="s">
        <v>1326</v>
      </c>
      <c r="H664" s="41">
        <v>105</v>
      </c>
      <c r="I664" s="43" t="s">
        <v>2675</v>
      </c>
      <c r="J664" s="50">
        <v>272600</v>
      </c>
      <c r="K664" s="50">
        <v>1363</v>
      </c>
      <c r="L664" s="50">
        <v>0</v>
      </c>
      <c r="M664" s="51"/>
      <c r="N664" s="51"/>
      <c r="O664" s="51"/>
      <c r="P664" s="41"/>
      <c r="Q664" s="51"/>
    </row>
    <row r="665" spans="1:17" ht="12.75">
      <c r="A665" s="41">
        <v>2015</v>
      </c>
      <c r="B665" s="41" t="s">
        <v>2670</v>
      </c>
      <c r="C665" s="41">
        <v>30270750</v>
      </c>
      <c r="D665" s="41" t="s">
        <v>1340</v>
      </c>
      <c r="E665" s="43" t="s">
        <v>1341</v>
      </c>
      <c r="G665" s="43" t="s">
        <v>1342</v>
      </c>
      <c r="H665" s="41">
        <v>101</v>
      </c>
      <c r="I665" s="43" t="s">
        <v>2689</v>
      </c>
      <c r="J665" s="50">
        <v>251200</v>
      </c>
      <c r="K665" s="50">
        <v>1963</v>
      </c>
      <c r="L665" s="50">
        <v>185400</v>
      </c>
      <c r="M665" s="51"/>
      <c r="N665" s="51"/>
      <c r="O665" s="51"/>
      <c r="P665" s="41"/>
      <c r="Q665" s="51"/>
    </row>
    <row r="666" spans="1:17" ht="12.75">
      <c r="A666" s="41">
        <v>2015</v>
      </c>
      <c r="B666" s="41" t="s">
        <v>2670</v>
      </c>
      <c r="C666" s="41">
        <v>30280100</v>
      </c>
      <c r="D666" s="41" t="s">
        <v>1343</v>
      </c>
      <c r="E666" s="43" t="s">
        <v>1344</v>
      </c>
      <c r="F666" s="43" t="s">
        <v>1345</v>
      </c>
      <c r="G666" s="43" t="s">
        <v>1346</v>
      </c>
      <c r="H666" s="41">
        <v>101</v>
      </c>
      <c r="I666" s="43" t="s">
        <v>2689</v>
      </c>
      <c r="J666" s="50">
        <v>1358800</v>
      </c>
      <c r="K666" s="50">
        <v>13588</v>
      </c>
      <c r="L666" s="50">
        <v>0</v>
      </c>
      <c r="M666" s="51"/>
      <c r="N666" s="51"/>
      <c r="O666" s="51"/>
      <c r="P666" s="41"/>
      <c r="Q666" s="51"/>
    </row>
    <row r="667" spans="1:17" ht="12.75">
      <c r="A667" s="41">
        <v>2015</v>
      </c>
      <c r="B667" s="41" t="s">
        <v>2670</v>
      </c>
      <c r="C667" s="41">
        <v>30280200</v>
      </c>
      <c r="D667" s="41" t="s">
        <v>1347</v>
      </c>
      <c r="E667" s="43" t="s">
        <v>1344</v>
      </c>
      <c r="F667" s="43" t="s">
        <v>1345</v>
      </c>
      <c r="G667" s="43" t="s">
        <v>1346</v>
      </c>
      <c r="H667" s="41">
        <v>101</v>
      </c>
      <c r="I667" s="43" t="s">
        <v>2689</v>
      </c>
      <c r="J667" s="50">
        <v>1604900</v>
      </c>
      <c r="K667" s="50">
        <v>16049</v>
      </c>
      <c r="L667" s="50">
        <v>0</v>
      </c>
      <c r="M667" s="51"/>
      <c r="N667" s="51"/>
      <c r="O667" s="51"/>
      <c r="P667" s="41"/>
      <c r="Q667" s="51"/>
    </row>
    <row r="668" spans="1:17" ht="12.75">
      <c r="A668" s="41">
        <v>2015</v>
      </c>
      <c r="B668" s="41" t="s">
        <v>2670</v>
      </c>
      <c r="C668" s="41">
        <v>30280225</v>
      </c>
      <c r="D668" s="41" t="s">
        <v>1348</v>
      </c>
      <c r="E668" s="43" t="s">
        <v>3581</v>
      </c>
      <c r="G668" s="43" t="s">
        <v>3581</v>
      </c>
      <c r="H668" s="41">
        <v>101</v>
      </c>
      <c r="I668" s="43" t="s">
        <v>2689</v>
      </c>
      <c r="J668" s="50">
        <v>192300</v>
      </c>
      <c r="K668" s="50">
        <v>1357</v>
      </c>
      <c r="L668" s="50">
        <v>0</v>
      </c>
      <c r="M668" s="51"/>
      <c r="N668" s="51"/>
      <c r="O668" s="51"/>
      <c r="P668" s="41"/>
      <c r="Q668" s="51"/>
    </row>
    <row r="669" spans="1:17" ht="12.75">
      <c r="A669" s="41">
        <v>2015</v>
      </c>
      <c r="B669" s="41" t="s">
        <v>2670</v>
      </c>
      <c r="C669" s="41">
        <v>30280250</v>
      </c>
      <c r="D669" s="41" t="s">
        <v>1349</v>
      </c>
      <c r="E669" s="43" t="s">
        <v>1350</v>
      </c>
      <c r="G669" s="43" t="s">
        <v>1351</v>
      </c>
      <c r="H669" s="41">
        <v>201</v>
      </c>
      <c r="I669" s="43" t="s">
        <v>2681</v>
      </c>
      <c r="J669" s="50">
        <v>71800</v>
      </c>
      <c r="K669" s="50">
        <v>431</v>
      </c>
      <c r="L669" s="50">
        <v>71800</v>
      </c>
      <c r="M669" s="51"/>
      <c r="N669" s="51"/>
      <c r="O669" s="51"/>
      <c r="P669" s="41"/>
      <c r="Q669" s="51"/>
    </row>
    <row r="670" spans="1:17" ht="12.75">
      <c r="A670" s="41">
        <v>2015</v>
      </c>
      <c r="B670" s="41" t="s">
        <v>2670</v>
      </c>
      <c r="C670" s="41">
        <v>30280300</v>
      </c>
      <c r="D670" s="41" t="s">
        <v>1352</v>
      </c>
      <c r="E670" s="43" t="s">
        <v>4129</v>
      </c>
      <c r="G670" s="43" t="s">
        <v>4130</v>
      </c>
      <c r="H670" s="41">
        <v>101</v>
      </c>
      <c r="I670" s="43" t="s">
        <v>2689</v>
      </c>
      <c r="J670" s="50">
        <v>1561100</v>
      </c>
      <c r="K670" s="50">
        <v>14951</v>
      </c>
      <c r="L670" s="50">
        <v>89300</v>
      </c>
      <c r="M670" s="51"/>
      <c r="N670" s="51"/>
      <c r="O670" s="51"/>
      <c r="P670" s="41"/>
      <c r="Q670" s="51"/>
    </row>
    <row r="671" spans="1:17" ht="12.75">
      <c r="A671" s="41">
        <v>2015</v>
      </c>
      <c r="B671" s="41" t="s">
        <v>2670</v>
      </c>
      <c r="C671" s="41">
        <v>30280400</v>
      </c>
      <c r="D671" s="41" t="s">
        <v>1353</v>
      </c>
      <c r="E671" s="43" t="s">
        <v>4129</v>
      </c>
      <c r="G671" s="43" t="s">
        <v>4130</v>
      </c>
      <c r="H671" s="41">
        <v>101</v>
      </c>
      <c r="I671" s="43" t="s">
        <v>2689</v>
      </c>
      <c r="J671" s="50">
        <v>548200</v>
      </c>
      <c r="K671" s="50">
        <v>5482</v>
      </c>
      <c r="L671" s="50">
        <v>0</v>
      </c>
      <c r="M671" s="51"/>
      <c r="N671" s="51"/>
      <c r="O671" s="51"/>
      <c r="P671" s="41"/>
      <c r="Q671" s="51"/>
    </row>
    <row r="672" spans="1:17" ht="12.75">
      <c r="A672" s="41">
        <v>2015</v>
      </c>
      <c r="B672" s="41" t="s">
        <v>2670</v>
      </c>
      <c r="C672" s="41">
        <v>30280500</v>
      </c>
      <c r="D672" s="41" t="s">
        <v>1354</v>
      </c>
      <c r="E672" s="43" t="s">
        <v>1355</v>
      </c>
      <c r="G672" s="43" t="s">
        <v>1356</v>
      </c>
      <c r="H672" s="41">
        <v>101</v>
      </c>
      <c r="I672" s="43" t="s">
        <v>2689</v>
      </c>
      <c r="J672" s="50">
        <v>648800</v>
      </c>
      <c r="K672" s="50">
        <v>3244</v>
      </c>
      <c r="L672" s="50">
        <v>0</v>
      </c>
      <c r="M672" s="51"/>
      <c r="N672" s="51"/>
      <c r="O672" s="51"/>
      <c r="P672" s="41"/>
      <c r="Q672" s="51"/>
    </row>
    <row r="673" spans="1:17" ht="12.75">
      <c r="A673" s="41">
        <v>2015</v>
      </c>
      <c r="B673" s="41" t="s">
        <v>2670</v>
      </c>
      <c r="C673" s="41">
        <v>30280600</v>
      </c>
      <c r="D673" s="41" t="s">
        <v>1357</v>
      </c>
      <c r="E673" s="43" t="s">
        <v>4139</v>
      </c>
      <c r="F673" s="43" t="s">
        <v>4140</v>
      </c>
      <c r="G673" s="43" t="s">
        <v>4052</v>
      </c>
      <c r="H673" s="41">
        <v>101</v>
      </c>
      <c r="I673" s="43" t="s">
        <v>2689</v>
      </c>
      <c r="J673" s="50">
        <v>296000</v>
      </c>
      <c r="K673" s="50">
        <v>1480</v>
      </c>
      <c r="L673" s="50">
        <v>0</v>
      </c>
      <c r="M673" s="51"/>
      <c r="N673" s="51"/>
      <c r="O673" s="51"/>
      <c r="P673" s="41"/>
      <c r="Q673" s="51"/>
    </row>
    <row r="674" spans="1:17" ht="12.75">
      <c r="A674" s="41">
        <v>2015</v>
      </c>
      <c r="B674" s="41" t="s">
        <v>2670</v>
      </c>
      <c r="C674" s="41">
        <v>30290100</v>
      </c>
      <c r="D674" s="41" t="s">
        <v>1358</v>
      </c>
      <c r="E674" s="43" t="s">
        <v>1359</v>
      </c>
      <c r="G674" s="43" t="s">
        <v>1360</v>
      </c>
      <c r="H674" s="41">
        <v>101</v>
      </c>
      <c r="I674" s="43" t="s">
        <v>2689</v>
      </c>
      <c r="J674" s="50">
        <v>616000</v>
      </c>
      <c r="K674" s="50">
        <v>3080</v>
      </c>
      <c r="L674" s="50">
        <v>0</v>
      </c>
      <c r="M674" s="51"/>
      <c r="N674" s="51"/>
      <c r="O674" s="51"/>
      <c r="P674" s="41"/>
      <c r="Q674" s="51"/>
    </row>
    <row r="675" spans="1:17" ht="12.75">
      <c r="A675" s="41">
        <v>2015</v>
      </c>
      <c r="B675" s="41" t="s">
        <v>2670</v>
      </c>
      <c r="C675" s="41">
        <v>30290200</v>
      </c>
      <c r="D675" s="41" t="s">
        <v>1361</v>
      </c>
      <c r="E675" s="43" t="s">
        <v>4129</v>
      </c>
      <c r="G675" s="43" t="s">
        <v>4130</v>
      </c>
      <c r="H675" s="41">
        <v>101</v>
      </c>
      <c r="I675" s="43" t="s">
        <v>2689</v>
      </c>
      <c r="J675" s="50">
        <v>938100</v>
      </c>
      <c r="K675" s="50">
        <v>8293</v>
      </c>
      <c r="L675" s="50">
        <v>0</v>
      </c>
      <c r="M675" s="51"/>
      <c r="N675" s="51"/>
      <c r="O675" s="51"/>
      <c r="P675" s="41"/>
      <c r="Q675" s="51"/>
    </row>
    <row r="676" spans="1:17" ht="12.75">
      <c r="A676" s="41">
        <v>2015</v>
      </c>
      <c r="B676" s="41" t="s">
        <v>2670</v>
      </c>
      <c r="C676" s="41">
        <v>30290300</v>
      </c>
      <c r="D676" s="41" t="s">
        <v>1362</v>
      </c>
      <c r="E676" s="43" t="s">
        <v>3882</v>
      </c>
      <c r="G676" s="43" t="s">
        <v>3883</v>
      </c>
      <c r="H676" s="41">
        <v>101</v>
      </c>
      <c r="I676" s="43" t="s">
        <v>2689</v>
      </c>
      <c r="J676" s="50">
        <v>665400</v>
      </c>
      <c r="K676" s="50">
        <v>6654</v>
      </c>
      <c r="L676" s="50">
        <v>0</v>
      </c>
      <c r="M676" s="51"/>
      <c r="N676" s="51"/>
      <c r="O676" s="51"/>
      <c r="P676" s="41"/>
      <c r="Q676" s="51"/>
    </row>
    <row r="677" spans="1:17" ht="12.75">
      <c r="A677" s="41">
        <v>2015</v>
      </c>
      <c r="B677" s="41" t="s">
        <v>2670</v>
      </c>
      <c r="C677" s="41">
        <v>30290350</v>
      </c>
      <c r="D677" s="41" t="s">
        <v>1363</v>
      </c>
      <c r="E677" s="43" t="s">
        <v>1364</v>
      </c>
      <c r="G677" s="43" t="s">
        <v>1365</v>
      </c>
      <c r="H677" s="41">
        <v>201</v>
      </c>
      <c r="I677" s="43" t="s">
        <v>2681</v>
      </c>
      <c r="J677" s="50">
        <v>107500</v>
      </c>
      <c r="K677" s="50">
        <v>799</v>
      </c>
      <c r="L677" s="50">
        <v>107500</v>
      </c>
      <c r="M677" s="51"/>
      <c r="N677" s="51"/>
      <c r="O677" s="51"/>
      <c r="P677" s="41"/>
      <c r="Q677" s="51"/>
    </row>
    <row r="678" spans="1:17" ht="12.75">
      <c r="A678" s="41">
        <v>2015</v>
      </c>
      <c r="B678" s="41" t="s">
        <v>2670</v>
      </c>
      <c r="C678" s="41">
        <v>30290500</v>
      </c>
      <c r="D678" s="41" t="s">
        <v>1366</v>
      </c>
      <c r="E678" s="43" t="s">
        <v>3989</v>
      </c>
      <c r="G678" s="43" t="s">
        <v>3990</v>
      </c>
      <c r="H678" s="41">
        <v>101</v>
      </c>
      <c r="I678" s="43" t="s">
        <v>2689</v>
      </c>
      <c r="J678" s="50">
        <v>974900</v>
      </c>
      <c r="K678" s="50">
        <v>9749</v>
      </c>
      <c r="L678" s="50">
        <v>0</v>
      </c>
      <c r="M678" s="51"/>
      <c r="N678" s="51"/>
      <c r="O678" s="51"/>
      <c r="P678" s="41"/>
      <c r="Q678" s="51"/>
    </row>
    <row r="679" spans="1:17" ht="12.75">
      <c r="A679" s="41">
        <v>2015</v>
      </c>
      <c r="B679" s="41" t="s">
        <v>2670</v>
      </c>
      <c r="C679" s="41">
        <v>30290600</v>
      </c>
      <c r="D679" s="41" t="s">
        <v>1367</v>
      </c>
      <c r="E679" s="43" t="s">
        <v>4129</v>
      </c>
      <c r="G679" s="43" t="s">
        <v>4130</v>
      </c>
      <c r="H679" s="41">
        <v>101</v>
      </c>
      <c r="I679" s="43" t="s">
        <v>2689</v>
      </c>
      <c r="J679" s="50">
        <v>325800</v>
      </c>
      <c r="K679" s="50">
        <v>3258</v>
      </c>
      <c r="L679" s="50">
        <v>0</v>
      </c>
      <c r="M679" s="51"/>
      <c r="N679" s="51"/>
      <c r="O679" s="51"/>
      <c r="P679" s="41"/>
      <c r="Q679" s="51"/>
    </row>
    <row r="680" spans="1:17" ht="12.75">
      <c r="A680" s="41">
        <v>2015</v>
      </c>
      <c r="B680" s="41" t="s">
        <v>2670</v>
      </c>
      <c r="C680" s="41">
        <v>30290700</v>
      </c>
      <c r="D680" s="41" t="s">
        <v>1368</v>
      </c>
      <c r="E680" s="43" t="s">
        <v>1369</v>
      </c>
      <c r="G680" s="43" t="s">
        <v>1369</v>
      </c>
      <c r="H680" s="41">
        <v>101</v>
      </c>
      <c r="I680" s="43" t="s">
        <v>2689</v>
      </c>
      <c r="J680" s="50">
        <v>3307800</v>
      </c>
      <c r="K680" s="50">
        <v>32378</v>
      </c>
      <c r="L680" s="50">
        <v>98000</v>
      </c>
      <c r="M680" s="51"/>
      <c r="N680" s="51"/>
      <c r="O680" s="51"/>
      <c r="P680" s="41"/>
      <c r="Q680" s="51"/>
    </row>
    <row r="681" spans="1:17" ht="12.75">
      <c r="A681" s="41">
        <v>2015</v>
      </c>
      <c r="B681" s="41" t="s">
        <v>2670</v>
      </c>
      <c r="C681" s="41">
        <v>30300100</v>
      </c>
      <c r="D681" s="41" t="s">
        <v>1370</v>
      </c>
      <c r="E681" s="43" t="s">
        <v>1371</v>
      </c>
      <c r="F681" s="43" t="s">
        <v>1372</v>
      </c>
      <c r="G681" s="43" t="s">
        <v>1373</v>
      </c>
      <c r="H681" s="41">
        <v>101</v>
      </c>
      <c r="I681" s="43" t="s">
        <v>2689</v>
      </c>
      <c r="J681" s="50">
        <v>219500</v>
      </c>
      <c r="K681" s="50">
        <v>1945</v>
      </c>
      <c r="L681" s="50">
        <v>0</v>
      </c>
      <c r="M681" s="51"/>
      <c r="N681" s="51"/>
      <c r="O681" s="51"/>
      <c r="P681" s="41"/>
      <c r="Q681" s="51"/>
    </row>
    <row r="682" spans="1:17" ht="12.75">
      <c r="A682" s="41">
        <v>2015</v>
      </c>
      <c r="B682" s="41" t="s">
        <v>2670</v>
      </c>
      <c r="C682" s="41">
        <v>30300200</v>
      </c>
      <c r="D682" s="41" t="s">
        <v>1374</v>
      </c>
      <c r="E682" s="43" t="s">
        <v>1369</v>
      </c>
      <c r="G682" s="43" t="s">
        <v>1369</v>
      </c>
      <c r="H682" s="41">
        <v>101</v>
      </c>
      <c r="I682" s="43" t="s">
        <v>2689</v>
      </c>
      <c r="J682" s="50">
        <v>1006200</v>
      </c>
      <c r="K682" s="50">
        <v>9882</v>
      </c>
      <c r="L682" s="50">
        <v>0</v>
      </c>
      <c r="M682" s="51"/>
      <c r="N682" s="51"/>
      <c r="O682" s="51"/>
      <c r="P682" s="41"/>
      <c r="Q682" s="51"/>
    </row>
    <row r="683" spans="1:17" ht="12.75">
      <c r="A683" s="41">
        <v>2015</v>
      </c>
      <c r="B683" s="41" t="s">
        <v>2670</v>
      </c>
      <c r="C683" s="41">
        <v>30300300</v>
      </c>
      <c r="D683" s="41" t="s">
        <v>1375</v>
      </c>
      <c r="E683" s="43" t="s">
        <v>3617</v>
      </c>
      <c r="G683" s="43" t="s">
        <v>3618</v>
      </c>
      <c r="H683" s="41">
        <v>101</v>
      </c>
      <c r="I683" s="43" t="s">
        <v>2689</v>
      </c>
      <c r="J683" s="50">
        <v>1286900</v>
      </c>
      <c r="K683" s="50">
        <v>12869</v>
      </c>
      <c r="L683" s="50">
        <v>0</v>
      </c>
      <c r="M683" s="51"/>
      <c r="N683" s="51"/>
      <c r="O683" s="51"/>
      <c r="P683" s="41"/>
      <c r="Q683" s="51"/>
    </row>
    <row r="684" spans="1:17" ht="12.75">
      <c r="A684" s="41">
        <v>2015</v>
      </c>
      <c r="B684" s="41" t="s">
        <v>2670</v>
      </c>
      <c r="C684" s="41">
        <v>30300350</v>
      </c>
      <c r="D684" s="41" t="s">
        <v>1376</v>
      </c>
      <c r="E684" s="43" t="s">
        <v>1377</v>
      </c>
      <c r="G684" s="43" t="s">
        <v>1378</v>
      </c>
      <c r="H684" s="41">
        <v>101</v>
      </c>
      <c r="I684" s="43" t="s">
        <v>2689</v>
      </c>
      <c r="J684" s="50">
        <v>354500</v>
      </c>
      <c r="K684" s="50">
        <v>1943</v>
      </c>
      <c r="L684" s="50">
        <v>0</v>
      </c>
      <c r="M684" s="51"/>
      <c r="N684" s="51"/>
      <c r="O684" s="51"/>
      <c r="P684" s="41"/>
      <c r="Q684" s="51"/>
    </row>
    <row r="685" spans="1:17" ht="12.75">
      <c r="A685" s="41">
        <v>2015</v>
      </c>
      <c r="B685" s="41" t="s">
        <v>2670</v>
      </c>
      <c r="C685" s="41">
        <v>30310100</v>
      </c>
      <c r="D685" s="41" t="s">
        <v>1379</v>
      </c>
      <c r="E685" s="43" t="s">
        <v>3807</v>
      </c>
      <c r="G685" s="43" t="s">
        <v>3808</v>
      </c>
      <c r="H685" s="41">
        <v>101</v>
      </c>
      <c r="I685" s="43" t="s">
        <v>2689</v>
      </c>
      <c r="J685" s="50">
        <v>671100</v>
      </c>
      <c r="K685" s="50">
        <v>3356</v>
      </c>
      <c r="L685" s="50">
        <v>0</v>
      </c>
      <c r="M685" s="51"/>
      <c r="N685" s="51"/>
      <c r="O685" s="51"/>
      <c r="P685" s="41"/>
      <c r="Q685" s="51"/>
    </row>
    <row r="686" spans="1:17" ht="12.75">
      <c r="A686" s="41">
        <v>2015</v>
      </c>
      <c r="B686" s="41" t="s">
        <v>2670</v>
      </c>
      <c r="C686" s="41">
        <v>30310200</v>
      </c>
      <c r="D686" s="41" t="s">
        <v>1380</v>
      </c>
      <c r="E686" s="43" t="s">
        <v>3810</v>
      </c>
      <c r="G686" s="43" t="s">
        <v>3811</v>
      </c>
      <c r="H686" s="41">
        <v>101</v>
      </c>
      <c r="I686" s="43" t="s">
        <v>2689</v>
      </c>
      <c r="J686" s="50">
        <v>667800</v>
      </c>
      <c r="K686" s="50">
        <v>3339</v>
      </c>
      <c r="L686" s="50">
        <v>0</v>
      </c>
      <c r="M686" s="51"/>
      <c r="N686" s="51"/>
      <c r="O686" s="51"/>
      <c r="P686" s="41"/>
      <c r="Q686" s="51"/>
    </row>
    <row r="687" spans="1:17" ht="12.75">
      <c r="A687" s="41">
        <v>2015</v>
      </c>
      <c r="B687" s="41" t="s">
        <v>2670</v>
      </c>
      <c r="C687" s="41">
        <v>30310300</v>
      </c>
      <c r="D687" s="41" t="s">
        <v>1381</v>
      </c>
      <c r="E687" s="43" t="s">
        <v>1382</v>
      </c>
      <c r="G687" s="43" t="s">
        <v>1383</v>
      </c>
      <c r="H687" s="41">
        <v>101</v>
      </c>
      <c r="I687" s="43" t="s">
        <v>2689</v>
      </c>
      <c r="J687" s="50">
        <v>595500</v>
      </c>
      <c r="K687" s="50">
        <v>5955</v>
      </c>
      <c r="L687" s="50">
        <v>0</v>
      </c>
      <c r="M687" s="51"/>
      <c r="N687" s="51"/>
      <c r="O687" s="51"/>
      <c r="P687" s="41"/>
      <c r="Q687" s="51"/>
    </row>
    <row r="688" spans="1:17" ht="12.75">
      <c r="A688" s="41">
        <v>2015</v>
      </c>
      <c r="B688" s="41" t="s">
        <v>2670</v>
      </c>
      <c r="C688" s="41">
        <v>30310400</v>
      </c>
      <c r="D688" s="41" t="s">
        <v>1384</v>
      </c>
      <c r="E688" s="43" t="s">
        <v>1385</v>
      </c>
      <c r="F688" s="43" t="s">
        <v>1386</v>
      </c>
      <c r="G688" s="43" t="s">
        <v>1385</v>
      </c>
      <c r="H688" s="41">
        <v>101</v>
      </c>
      <c r="I688" s="43" t="s">
        <v>2689</v>
      </c>
      <c r="J688" s="50">
        <v>1963600</v>
      </c>
      <c r="K688" s="50">
        <v>19636</v>
      </c>
      <c r="L688" s="50">
        <v>0</v>
      </c>
      <c r="M688" s="51"/>
      <c r="N688" s="51"/>
      <c r="O688" s="51"/>
      <c r="P688" s="41"/>
      <c r="Q688" s="51"/>
    </row>
    <row r="689" spans="1:17" ht="12.75">
      <c r="A689" s="41">
        <v>2015</v>
      </c>
      <c r="B689" s="41" t="s">
        <v>2670</v>
      </c>
      <c r="C689" s="41">
        <v>30310500</v>
      </c>
      <c r="D689" s="41" t="s">
        <v>1387</v>
      </c>
      <c r="E689" s="43" t="s">
        <v>1344</v>
      </c>
      <c r="F689" s="43" t="s">
        <v>1345</v>
      </c>
      <c r="G689" s="43" t="s">
        <v>1346</v>
      </c>
      <c r="H689" s="41">
        <v>101</v>
      </c>
      <c r="I689" s="43" t="s">
        <v>2689</v>
      </c>
      <c r="J689" s="50">
        <v>1955200</v>
      </c>
      <c r="K689" s="50">
        <v>19552</v>
      </c>
      <c r="L689" s="50">
        <v>0</v>
      </c>
      <c r="M689" s="51"/>
      <c r="N689" s="51"/>
      <c r="O689" s="51"/>
      <c r="P689" s="41"/>
      <c r="Q689" s="51"/>
    </row>
    <row r="690" spans="1:17" ht="12.75">
      <c r="A690" s="41">
        <v>2015</v>
      </c>
      <c r="B690" s="41" t="s">
        <v>2670</v>
      </c>
      <c r="C690" s="41">
        <v>30310550</v>
      </c>
      <c r="D690" s="41" t="s">
        <v>1388</v>
      </c>
      <c r="E690" s="43" t="s">
        <v>3440</v>
      </c>
      <c r="G690" s="43" t="s">
        <v>3440</v>
      </c>
      <c r="H690" s="41">
        <v>101</v>
      </c>
      <c r="I690" s="43" t="s">
        <v>2689</v>
      </c>
      <c r="J690" s="50">
        <v>1029000</v>
      </c>
      <c r="K690" s="50">
        <v>7489</v>
      </c>
      <c r="L690" s="50">
        <v>59400</v>
      </c>
      <c r="M690" s="51"/>
      <c r="N690" s="51"/>
      <c r="O690" s="51"/>
      <c r="P690" s="41"/>
      <c r="Q690" s="51"/>
    </row>
    <row r="691" spans="1:17" ht="12.75">
      <c r="A691" s="41">
        <v>2015</v>
      </c>
      <c r="B691" s="41" t="s">
        <v>2670</v>
      </c>
      <c r="C691" s="41">
        <v>30320100</v>
      </c>
      <c r="D691" s="41" t="s">
        <v>1389</v>
      </c>
      <c r="E691" s="43" t="s">
        <v>4000</v>
      </c>
      <c r="F691" s="43" t="s">
        <v>4001</v>
      </c>
      <c r="G691" s="43" t="s">
        <v>4002</v>
      </c>
      <c r="H691" s="41">
        <v>101</v>
      </c>
      <c r="I691" s="43" t="s">
        <v>2689</v>
      </c>
      <c r="J691" s="50">
        <v>1535100</v>
      </c>
      <c r="K691" s="50">
        <v>15269</v>
      </c>
      <c r="L691" s="50">
        <v>44200</v>
      </c>
      <c r="M691" s="51"/>
      <c r="N691" s="51"/>
      <c r="O691" s="51"/>
      <c r="P691" s="41"/>
      <c r="Q691" s="51"/>
    </row>
    <row r="692" spans="1:17" ht="12.75">
      <c r="A692" s="41">
        <v>2015</v>
      </c>
      <c r="B692" s="41" t="s">
        <v>2670</v>
      </c>
      <c r="C692" s="41">
        <v>30320200</v>
      </c>
      <c r="D692" s="41" t="s">
        <v>1390</v>
      </c>
      <c r="E692" s="43" t="s">
        <v>1391</v>
      </c>
      <c r="G692" s="43" t="s">
        <v>1392</v>
      </c>
      <c r="H692" s="41">
        <v>105</v>
      </c>
      <c r="I692" s="43" t="s">
        <v>2675</v>
      </c>
      <c r="J692" s="50">
        <v>1732200</v>
      </c>
      <c r="K692" s="50">
        <v>8990</v>
      </c>
      <c r="L692" s="50">
        <v>65700</v>
      </c>
      <c r="M692" s="51"/>
      <c r="N692" s="51"/>
      <c r="O692" s="51"/>
      <c r="P692" s="41"/>
      <c r="Q692" s="51"/>
    </row>
    <row r="693" spans="1:17" ht="12.75">
      <c r="A693" s="41">
        <v>2015</v>
      </c>
      <c r="B693" s="41" t="s">
        <v>2670</v>
      </c>
      <c r="C693" s="41">
        <v>30320250</v>
      </c>
      <c r="D693" s="41" t="s">
        <v>1393</v>
      </c>
      <c r="E693" s="43" t="s">
        <v>1394</v>
      </c>
      <c r="G693" s="43" t="s">
        <v>1395</v>
      </c>
      <c r="H693" s="41">
        <v>201</v>
      </c>
      <c r="I693" s="43" t="s">
        <v>2681</v>
      </c>
      <c r="J693" s="50">
        <v>224100</v>
      </c>
      <c r="K693" s="50">
        <v>2070</v>
      </c>
      <c r="L693" s="50">
        <v>224100</v>
      </c>
      <c r="M693" s="51"/>
      <c r="N693" s="51"/>
      <c r="O693" s="51"/>
      <c r="P693" s="41"/>
      <c r="Q693" s="51"/>
    </row>
    <row r="694" spans="1:17" ht="12.75">
      <c r="A694" s="41">
        <v>2015</v>
      </c>
      <c r="B694" s="41" t="s">
        <v>2670</v>
      </c>
      <c r="C694" s="41">
        <v>30320300</v>
      </c>
      <c r="D694" s="41" t="s">
        <v>1396</v>
      </c>
      <c r="E694" s="43" t="s">
        <v>3989</v>
      </c>
      <c r="G694" s="43" t="s">
        <v>3990</v>
      </c>
      <c r="H694" s="41">
        <v>101</v>
      </c>
      <c r="I694" s="43" t="s">
        <v>2689</v>
      </c>
      <c r="J694" s="50">
        <v>1022700</v>
      </c>
      <c r="K694" s="50">
        <v>10227</v>
      </c>
      <c r="L694" s="50">
        <v>0</v>
      </c>
      <c r="M694" s="51"/>
      <c r="N694" s="51"/>
      <c r="O694" s="51"/>
      <c r="P694" s="41"/>
      <c r="Q694" s="51"/>
    </row>
    <row r="695" spans="1:17" ht="12.75">
      <c r="A695" s="41">
        <v>2015</v>
      </c>
      <c r="B695" s="41" t="s">
        <v>2670</v>
      </c>
      <c r="C695" s="41">
        <v>30320400</v>
      </c>
      <c r="D695" s="41" t="s">
        <v>1397</v>
      </c>
      <c r="E695" s="43" t="s">
        <v>3680</v>
      </c>
      <c r="F695" s="43" t="s">
        <v>3681</v>
      </c>
      <c r="G695" s="43" t="s">
        <v>3682</v>
      </c>
      <c r="H695" s="41">
        <v>105</v>
      </c>
      <c r="I695" s="43" t="s">
        <v>2675</v>
      </c>
      <c r="J695" s="50">
        <v>616600</v>
      </c>
      <c r="K695" s="50">
        <v>5014</v>
      </c>
      <c r="L695" s="50">
        <v>0</v>
      </c>
      <c r="M695" s="51"/>
      <c r="N695" s="51"/>
      <c r="O695" s="51"/>
      <c r="P695" s="41"/>
      <c r="Q695" s="51"/>
    </row>
    <row r="696" spans="1:17" ht="12.75">
      <c r="A696" s="41">
        <v>2015</v>
      </c>
      <c r="B696" s="41" t="s">
        <v>2670</v>
      </c>
      <c r="C696" s="41">
        <v>30320450</v>
      </c>
      <c r="D696" s="41" t="s">
        <v>1398</v>
      </c>
      <c r="E696" s="43" t="s">
        <v>1399</v>
      </c>
      <c r="G696" s="43" t="s">
        <v>1400</v>
      </c>
      <c r="H696" s="41">
        <v>201</v>
      </c>
      <c r="I696" s="43" t="s">
        <v>2681</v>
      </c>
      <c r="J696" s="50">
        <v>36300</v>
      </c>
      <c r="K696" s="50">
        <v>218</v>
      </c>
      <c r="L696" s="50">
        <v>36300</v>
      </c>
      <c r="M696" s="51"/>
      <c r="N696" s="51"/>
      <c r="O696" s="51"/>
      <c r="P696" s="41"/>
      <c r="Q696" s="51"/>
    </row>
    <row r="697" spans="1:17" ht="12.75">
      <c r="A697" s="41">
        <v>2015</v>
      </c>
      <c r="B697" s="41" t="s">
        <v>2670</v>
      </c>
      <c r="C697" s="41">
        <v>30330100</v>
      </c>
      <c r="D697" s="41" t="s">
        <v>1401</v>
      </c>
      <c r="E697" s="43" t="s">
        <v>4096</v>
      </c>
      <c r="G697" s="43" t="s">
        <v>4097</v>
      </c>
      <c r="H697" s="41">
        <v>101</v>
      </c>
      <c r="I697" s="43" t="s">
        <v>2689</v>
      </c>
      <c r="J697" s="50">
        <v>704200</v>
      </c>
      <c r="K697" s="50">
        <v>7042</v>
      </c>
      <c r="L697" s="50">
        <v>0</v>
      </c>
      <c r="M697" s="51"/>
      <c r="N697" s="51"/>
      <c r="O697" s="51"/>
      <c r="P697" s="41"/>
      <c r="Q697" s="51"/>
    </row>
    <row r="698" spans="1:17" ht="12.75">
      <c r="A698" s="41">
        <v>2015</v>
      </c>
      <c r="B698" s="41" t="s">
        <v>2670</v>
      </c>
      <c r="C698" s="41">
        <v>30330150</v>
      </c>
      <c r="D698" s="41" t="s">
        <v>1402</v>
      </c>
      <c r="E698" s="43" t="s">
        <v>1403</v>
      </c>
      <c r="G698" s="43" t="s">
        <v>1404</v>
      </c>
      <c r="H698" s="41">
        <v>101</v>
      </c>
      <c r="I698" s="43" t="s">
        <v>2689</v>
      </c>
      <c r="J698" s="50">
        <v>623200</v>
      </c>
      <c r="K698" s="50">
        <v>6232</v>
      </c>
      <c r="L698" s="50">
        <v>0</v>
      </c>
      <c r="M698" s="51"/>
      <c r="N698" s="51"/>
      <c r="O698" s="51"/>
      <c r="P698" s="41"/>
      <c r="Q698" s="51"/>
    </row>
    <row r="699" spans="1:17" ht="12.75">
      <c r="A699" s="41">
        <v>2015</v>
      </c>
      <c r="B699" s="41" t="s">
        <v>2670</v>
      </c>
      <c r="C699" s="41">
        <v>30330175</v>
      </c>
      <c r="D699" s="41" t="s">
        <v>1405</v>
      </c>
      <c r="E699" s="43" t="s">
        <v>1406</v>
      </c>
      <c r="F699" s="43" t="s">
        <v>1407</v>
      </c>
      <c r="G699" s="43" t="s">
        <v>1408</v>
      </c>
      <c r="H699" s="41">
        <v>201</v>
      </c>
      <c r="I699" s="43" t="s">
        <v>2681</v>
      </c>
      <c r="J699" s="50">
        <v>70500</v>
      </c>
      <c r="K699" s="50">
        <v>705</v>
      </c>
      <c r="L699" s="50">
        <v>70500</v>
      </c>
      <c r="M699" s="51"/>
      <c r="N699" s="51"/>
      <c r="O699" s="51"/>
      <c r="P699" s="41"/>
      <c r="Q699" s="51"/>
    </row>
    <row r="700" spans="1:17" ht="12.75">
      <c r="A700" s="41">
        <v>2015</v>
      </c>
      <c r="B700" s="41" t="s">
        <v>2670</v>
      </c>
      <c r="C700" s="41">
        <v>30330200</v>
      </c>
      <c r="D700" s="41" t="s">
        <v>1409</v>
      </c>
      <c r="E700" s="43" t="s">
        <v>1410</v>
      </c>
      <c r="G700" s="43" t="s">
        <v>1411</v>
      </c>
      <c r="H700" s="41">
        <v>101</v>
      </c>
      <c r="I700" s="43" t="s">
        <v>2689</v>
      </c>
      <c r="J700" s="50">
        <v>2020700</v>
      </c>
      <c r="K700" s="50">
        <v>20207</v>
      </c>
      <c r="L700" s="50">
        <v>0</v>
      </c>
      <c r="M700" s="51"/>
      <c r="N700" s="51"/>
      <c r="O700" s="51"/>
      <c r="P700" s="41"/>
      <c r="Q700" s="51"/>
    </row>
    <row r="701" spans="1:17" ht="12.75">
      <c r="A701" s="41">
        <v>2015</v>
      </c>
      <c r="B701" s="41" t="s">
        <v>2670</v>
      </c>
      <c r="C701" s="41">
        <v>30330300</v>
      </c>
      <c r="D701" s="41" t="s">
        <v>1412</v>
      </c>
      <c r="E701" s="43" t="s">
        <v>3996</v>
      </c>
      <c r="G701" s="43" t="s">
        <v>3997</v>
      </c>
      <c r="H701" s="41">
        <v>101</v>
      </c>
      <c r="I701" s="43" t="s">
        <v>2689</v>
      </c>
      <c r="J701" s="50">
        <v>1298900</v>
      </c>
      <c r="K701" s="50">
        <v>12989</v>
      </c>
      <c r="L701" s="50">
        <v>0</v>
      </c>
      <c r="M701" s="51"/>
      <c r="N701" s="51"/>
      <c r="O701" s="51"/>
      <c r="P701" s="41"/>
      <c r="Q701" s="51"/>
    </row>
    <row r="702" spans="1:17" ht="12.75">
      <c r="A702" s="41">
        <v>2015</v>
      </c>
      <c r="B702" s="41" t="s">
        <v>2670</v>
      </c>
      <c r="C702" s="41">
        <v>30330350</v>
      </c>
      <c r="D702" s="41" t="s">
        <v>1413</v>
      </c>
      <c r="E702" s="43" t="s">
        <v>1359</v>
      </c>
      <c r="G702" s="43" t="s">
        <v>1360</v>
      </c>
      <c r="H702" s="41">
        <v>101</v>
      </c>
      <c r="I702" s="43" t="s">
        <v>2689</v>
      </c>
      <c r="J702" s="50">
        <v>152700</v>
      </c>
      <c r="K702" s="50">
        <v>985</v>
      </c>
      <c r="L702" s="50">
        <v>100700</v>
      </c>
      <c r="M702" s="51"/>
      <c r="N702" s="51"/>
      <c r="O702" s="51"/>
      <c r="P702" s="41"/>
      <c r="Q702" s="51"/>
    </row>
    <row r="703" spans="1:17" ht="12.75">
      <c r="A703" s="41">
        <v>2015</v>
      </c>
      <c r="B703" s="41" t="s">
        <v>2670</v>
      </c>
      <c r="C703" s="41">
        <v>30330400</v>
      </c>
      <c r="D703" s="41" t="s">
        <v>1414</v>
      </c>
      <c r="E703" s="43" t="s">
        <v>4172</v>
      </c>
      <c r="F703" s="43" t="s">
        <v>4173</v>
      </c>
      <c r="G703" s="43" t="s">
        <v>4172</v>
      </c>
      <c r="H703" s="41">
        <v>101</v>
      </c>
      <c r="I703" s="43" t="s">
        <v>2689</v>
      </c>
      <c r="J703" s="50">
        <v>590700</v>
      </c>
      <c r="K703" s="50">
        <v>5907</v>
      </c>
      <c r="L703" s="50">
        <v>0</v>
      </c>
      <c r="M703" s="51"/>
      <c r="N703" s="51"/>
      <c r="O703" s="51"/>
      <c r="P703" s="41"/>
      <c r="Q703" s="51"/>
    </row>
    <row r="704" spans="1:17" ht="12.75">
      <c r="A704" s="41">
        <v>2015</v>
      </c>
      <c r="B704" s="41" t="s">
        <v>2670</v>
      </c>
      <c r="C704" s="41">
        <v>30340100</v>
      </c>
      <c r="D704" s="41" t="s">
        <v>1415</v>
      </c>
      <c r="E704" s="43" t="s">
        <v>4096</v>
      </c>
      <c r="G704" s="43" t="s">
        <v>4097</v>
      </c>
      <c r="H704" s="41">
        <v>101</v>
      </c>
      <c r="I704" s="43" t="s">
        <v>2689</v>
      </c>
      <c r="J704" s="50">
        <v>714000</v>
      </c>
      <c r="K704" s="50">
        <v>7140</v>
      </c>
      <c r="L704" s="50">
        <v>0</v>
      </c>
      <c r="M704" s="51"/>
      <c r="N704" s="51"/>
      <c r="O704" s="51"/>
      <c r="P704" s="41"/>
      <c r="Q704" s="51"/>
    </row>
    <row r="705" spans="1:17" ht="12.75">
      <c r="A705" s="41">
        <v>2015</v>
      </c>
      <c r="B705" s="41" t="s">
        <v>2670</v>
      </c>
      <c r="C705" s="41">
        <v>30340200</v>
      </c>
      <c r="D705" s="41" t="s">
        <v>1416</v>
      </c>
      <c r="E705" s="43" t="s">
        <v>1417</v>
      </c>
      <c r="G705" s="43" t="s">
        <v>1418</v>
      </c>
      <c r="H705" s="41">
        <v>101</v>
      </c>
      <c r="I705" s="43" t="s">
        <v>2689</v>
      </c>
      <c r="J705" s="50">
        <v>640800</v>
      </c>
      <c r="K705" s="50">
        <v>6408</v>
      </c>
      <c r="L705" s="50">
        <v>0</v>
      </c>
      <c r="M705" s="51"/>
      <c r="N705" s="51"/>
      <c r="O705" s="51"/>
      <c r="P705" s="41"/>
      <c r="Q705" s="51"/>
    </row>
    <row r="706" spans="1:17" ht="12.75">
      <c r="A706" s="41">
        <v>2015</v>
      </c>
      <c r="B706" s="41" t="s">
        <v>2670</v>
      </c>
      <c r="C706" s="41">
        <v>30340250</v>
      </c>
      <c r="D706" s="41" t="s">
        <v>1419</v>
      </c>
      <c r="E706" s="43" t="s">
        <v>1420</v>
      </c>
      <c r="F706" s="43" t="s">
        <v>1421</v>
      </c>
      <c r="G706" s="43" t="s">
        <v>1420</v>
      </c>
      <c r="H706" s="41">
        <v>101</v>
      </c>
      <c r="I706" s="43" t="s">
        <v>2689</v>
      </c>
      <c r="J706" s="50">
        <v>275000</v>
      </c>
      <c r="K706" s="50">
        <v>2750</v>
      </c>
      <c r="L706" s="50">
        <v>81700</v>
      </c>
      <c r="M706" s="51"/>
      <c r="N706" s="51"/>
      <c r="O706" s="51"/>
      <c r="P706" s="41"/>
      <c r="Q706" s="51"/>
    </row>
    <row r="707" spans="1:17" ht="12.75">
      <c r="A707" s="41">
        <v>2015</v>
      </c>
      <c r="B707" s="41" t="s">
        <v>2670</v>
      </c>
      <c r="C707" s="41">
        <v>30340300</v>
      </c>
      <c r="D707" s="41" t="s">
        <v>1422</v>
      </c>
      <c r="E707" s="43" t="s">
        <v>1417</v>
      </c>
      <c r="G707" s="43" t="s">
        <v>1418</v>
      </c>
      <c r="H707" s="41">
        <v>101</v>
      </c>
      <c r="I707" s="43" t="s">
        <v>2689</v>
      </c>
      <c r="J707" s="50">
        <v>1170600</v>
      </c>
      <c r="K707" s="50">
        <v>11706</v>
      </c>
      <c r="L707" s="50">
        <v>0</v>
      </c>
      <c r="M707" s="51"/>
      <c r="N707" s="51"/>
      <c r="O707" s="51"/>
      <c r="P707" s="41"/>
      <c r="Q707" s="51"/>
    </row>
    <row r="708" spans="1:17" ht="12.75">
      <c r="A708" s="41">
        <v>2015</v>
      </c>
      <c r="B708" s="41" t="s">
        <v>2670</v>
      </c>
      <c r="C708" s="41">
        <v>30340400</v>
      </c>
      <c r="D708" s="41" t="s">
        <v>1423</v>
      </c>
      <c r="E708" s="43" t="s">
        <v>4096</v>
      </c>
      <c r="G708" s="43" t="s">
        <v>4097</v>
      </c>
      <c r="H708" s="41">
        <v>101</v>
      </c>
      <c r="I708" s="43" t="s">
        <v>2689</v>
      </c>
      <c r="J708" s="50">
        <v>2286200</v>
      </c>
      <c r="K708" s="50">
        <v>17982</v>
      </c>
      <c r="L708" s="50">
        <v>125600</v>
      </c>
      <c r="M708" s="51"/>
      <c r="N708" s="51"/>
      <c r="O708" s="51"/>
      <c r="P708" s="41"/>
      <c r="Q708" s="51"/>
    </row>
    <row r="709" spans="1:17" ht="12.75">
      <c r="A709" s="41">
        <v>2015</v>
      </c>
      <c r="B709" s="41" t="s">
        <v>2670</v>
      </c>
      <c r="C709" s="41">
        <v>30340450</v>
      </c>
      <c r="D709" s="41" t="s">
        <v>1424</v>
      </c>
      <c r="E709" s="43" t="s">
        <v>1425</v>
      </c>
      <c r="F709" s="43" t="s">
        <v>1426</v>
      </c>
      <c r="G709" s="43" t="s">
        <v>1427</v>
      </c>
      <c r="H709" s="41">
        <v>101</v>
      </c>
      <c r="I709" s="43" t="s">
        <v>2689</v>
      </c>
      <c r="J709" s="50">
        <v>246200</v>
      </c>
      <c r="K709" s="50">
        <v>866</v>
      </c>
      <c r="L709" s="50">
        <v>0</v>
      </c>
      <c r="M709" s="51"/>
      <c r="N709" s="51"/>
      <c r="O709" s="51"/>
      <c r="P709" s="41"/>
      <c r="Q709" s="51"/>
    </row>
    <row r="710" spans="1:17" ht="12.75">
      <c r="A710" s="41">
        <v>2015</v>
      </c>
      <c r="B710" s="41" t="s">
        <v>2670</v>
      </c>
      <c r="C710" s="41">
        <v>30340500</v>
      </c>
      <c r="D710" s="41" t="s">
        <v>1428</v>
      </c>
      <c r="E710" s="43" t="s">
        <v>4096</v>
      </c>
      <c r="G710" s="43" t="s">
        <v>4097</v>
      </c>
      <c r="H710" s="41">
        <v>101</v>
      </c>
      <c r="I710" s="43" t="s">
        <v>2689</v>
      </c>
      <c r="J710" s="50">
        <v>725400</v>
      </c>
      <c r="K710" s="50">
        <v>7254</v>
      </c>
      <c r="L710" s="50">
        <v>0</v>
      </c>
      <c r="M710" s="51"/>
      <c r="N710" s="51"/>
      <c r="O710" s="51"/>
      <c r="P710" s="41"/>
      <c r="Q710" s="51"/>
    </row>
    <row r="711" spans="1:17" ht="12.75">
      <c r="A711" s="41">
        <v>2015</v>
      </c>
      <c r="B711" s="41" t="s">
        <v>2670</v>
      </c>
      <c r="C711" s="41">
        <v>30350100</v>
      </c>
      <c r="D711" s="41" t="s">
        <v>1429</v>
      </c>
      <c r="E711" s="43" t="s">
        <v>1303</v>
      </c>
      <c r="F711" s="43" t="s">
        <v>1304</v>
      </c>
      <c r="G711" s="43" t="s">
        <v>1305</v>
      </c>
      <c r="H711" s="41">
        <v>101</v>
      </c>
      <c r="I711" s="43" t="s">
        <v>2689</v>
      </c>
      <c r="J711" s="50">
        <v>705400</v>
      </c>
      <c r="K711" s="50">
        <v>7054</v>
      </c>
      <c r="L711" s="50">
        <v>0</v>
      </c>
      <c r="M711" s="51"/>
      <c r="N711" s="51"/>
      <c r="O711" s="51"/>
      <c r="P711" s="41"/>
      <c r="Q711" s="51"/>
    </row>
    <row r="712" spans="1:17" ht="12.75">
      <c r="A712" s="41">
        <v>2015</v>
      </c>
      <c r="B712" s="41" t="s">
        <v>2670</v>
      </c>
      <c r="C712" s="41">
        <v>30350200</v>
      </c>
      <c r="D712" s="41" t="s">
        <v>1430</v>
      </c>
      <c r="E712" s="43" t="s">
        <v>1431</v>
      </c>
      <c r="G712" s="43" t="s">
        <v>1432</v>
      </c>
      <c r="H712" s="41">
        <v>101</v>
      </c>
      <c r="I712" s="43" t="s">
        <v>2689</v>
      </c>
      <c r="J712" s="50">
        <v>344700</v>
      </c>
      <c r="K712" s="50">
        <v>3447</v>
      </c>
      <c r="L712" s="50">
        <v>0</v>
      </c>
      <c r="M712" s="51"/>
      <c r="N712" s="51"/>
      <c r="O712" s="51"/>
      <c r="P712" s="41"/>
      <c r="Q712" s="51"/>
    </row>
    <row r="713" spans="1:17" ht="12.75">
      <c r="A713" s="41">
        <v>2015</v>
      </c>
      <c r="B713" s="41" t="s">
        <v>2670</v>
      </c>
      <c r="C713" s="41">
        <v>30350250</v>
      </c>
      <c r="D713" s="41" t="s">
        <v>1433</v>
      </c>
      <c r="E713" s="43" t="s">
        <v>1434</v>
      </c>
      <c r="G713" s="43" t="s">
        <v>1435</v>
      </c>
      <c r="H713" s="41">
        <v>101</v>
      </c>
      <c r="I713" s="43" t="s">
        <v>2689</v>
      </c>
      <c r="J713" s="50">
        <v>363300</v>
      </c>
      <c r="K713" s="50">
        <v>3633</v>
      </c>
      <c r="L713" s="50">
        <v>0</v>
      </c>
      <c r="M713" s="51"/>
      <c r="N713" s="51"/>
      <c r="O713" s="51"/>
      <c r="P713" s="41"/>
      <c r="Q713" s="51"/>
    </row>
    <row r="714" spans="1:17" ht="12.75">
      <c r="A714" s="41">
        <v>2015</v>
      </c>
      <c r="B714" s="41" t="s">
        <v>2670</v>
      </c>
      <c r="C714" s="41">
        <v>30350300</v>
      </c>
      <c r="D714" s="41" t="s">
        <v>1436</v>
      </c>
      <c r="E714" s="43" t="s">
        <v>1437</v>
      </c>
      <c r="G714" s="43" t="s">
        <v>1438</v>
      </c>
      <c r="H714" s="41">
        <v>101</v>
      </c>
      <c r="I714" s="43" t="s">
        <v>2689</v>
      </c>
      <c r="J714" s="50">
        <v>1159600</v>
      </c>
      <c r="K714" s="50">
        <v>6449</v>
      </c>
      <c r="L714" s="50">
        <v>173300</v>
      </c>
      <c r="M714" s="51"/>
      <c r="N714" s="51"/>
      <c r="O714" s="51"/>
      <c r="P714" s="41"/>
      <c r="Q714" s="51"/>
    </row>
    <row r="715" spans="1:17" ht="12.75">
      <c r="A715" s="41">
        <v>2015</v>
      </c>
      <c r="B715" s="41" t="s">
        <v>2670</v>
      </c>
      <c r="C715" s="41">
        <v>30350400</v>
      </c>
      <c r="D715" s="41" t="s">
        <v>1439</v>
      </c>
      <c r="E715" s="43" t="s">
        <v>1440</v>
      </c>
      <c r="F715" s="43" t="s">
        <v>1441</v>
      </c>
      <c r="G715" s="43" t="s">
        <v>1442</v>
      </c>
      <c r="H715" s="41">
        <v>101</v>
      </c>
      <c r="I715" s="43" t="s">
        <v>2689</v>
      </c>
      <c r="J715" s="50">
        <v>706600</v>
      </c>
      <c r="K715" s="50">
        <v>7066</v>
      </c>
      <c r="L715" s="50">
        <v>0</v>
      </c>
      <c r="M715" s="51"/>
      <c r="N715" s="51"/>
      <c r="O715" s="51"/>
      <c r="P715" s="41"/>
      <c r="Q715" s="51"/>
    </row>
    <row r="716" spans="1:17" ht="12.75">
      <c r="A716" s="41">
        <v>2015</v>
      </c>
      <c r="B716" s="41" t="s">
        <v>2670</v>
      </c>
      <c r="C716" s="41">
        <v>30350500</v>
      </c>
      <c r="D716" s="41" t="s">
        <v>1443</v>
      </c>
      <c r="E716" s="43" t="s">
        <v>1440</v>
      </c>
      <c r="F716" s="43" t="s">
        <v>1441</v>
      </c>
      <c r="G716" s="43" t="s">
        <v>1442</v>
      </c>
      <c r="H716" s="41">
        <v>101</v>
      </c>
      <c r="I716" s="43" t="s">
        <v>2689</v>
      </c>
      <c r="J716" s="50">
        <v>994000</v>
      </c>
      <c r="K716" s="50">
        <v>9940</v>
      </c>
      <c r="L716" s="50">
        <v>0</v>
      </c>
      <c r="M716" s="51"/>
      <c r="N716" s="51"/>
      <c r="O716" s="51"/>
      <c r="P716" s="41"/>
      <c r="Q716" s="51"/>
    </row>
    <row r="717" spans="1:17" ht="12.75">
      <c r="A717" s="41">
        <v>2015</v>
      </c>
      <c r="B717" s="41" t="s">
        <v>2670</v>
      </c>
      <c r="C717" s="41">
        <v>30350600</v>
      </c>
      <c r="D717" s="41" t="s">
        <v>1444</v>
      </c>
      <c r="E717" s="43" t="s">
        <v>1445</v>
      </c>
      <c r="G717" s="43" t="s">
        <v>1446</v>
      </c>
      <c r="H717" s="41">
        <v>101</v>
      </c>
      <c r="I717" s="43" t="s">
        <v>2689</v>
      </c>
      <c r="J717" s="50">
        <v>627500</v>
      </c>
      <c r="K717" s="50">
        <v>6275</v>
      </c>
      <c r="L717" s="50">
        <v>0</v>
      </c>
      <c r="M717" s="51"/>
      <c r="N717" s="51"/>
      <c r="O717" s="51"/>
      <c r="P717" s="41"/>
      <c r="Q717" s="51"/>
    </row>
    <row r="718" spans="1:17" ht="12.75">
      <c r="A718" s="41">
        <v>2015</v>
      </c>
      <c r="B718" s="41" t="s">
        <v>2670</v>
      </c>
      <c r="C718" s="41">
        <v>30350700</v>
      </c>
      <c r="D718" s="41" t="s">
        <v>1447</v>
      </c>
      <c r="E718" s="43" t="s">
        <v>1448</v>
      </c>
      <c r="G718" s="43" t="s">
        <v>1449</v>
      </c>
      <c r="H718" s="41">
        <v>201</v>
      </c>
      <c r="I718" s="43" t="s">
        <v>2681</v>
      </c>
      <c r="J718" s="50">
        <v>113900</v>
      </c>
      <c r="K718" s="50">
        <v>869</v>
      </c>
      <c r="L718" s="50">
        <v>113900</v>
      </c>
      <c r="M718" s="51"/>
      <c r="N718" s="51"/>
      <c r="O718" s="51"/>
      <c r="P718" s="41"/>
      <c r="Q718" s="51"/>
    </row>
    <row r="719" spans="1:17" ht="12.75">
      <c r="A719" s="41">
        <v>2015</v>
      </c>
      <c r="B719" s="41" t="s">
        <v>2670</v>
      </c>
      <c r="C719" s="41">
        <v>30360100</v>
      </c>
      <c r="D719" s="41" t="s">
        <v>1450</v>
      </c>
      <c r="E719" s="43" t="s">
        <v>3917</v>
      </c>
      <c r="G719" s="43" t="s">
        <v>3918</v>
      </c>
      <c r="H719" s="41">
        <v>101</v>
      </c>
      <c r="I719" s="43" t="s">
        <v>2689</v>
      </c>
      <c r="J719" s="50">
        <v>584400</v>
      </c>
      <c r="K719" s="50">
        <v>5844</v>
      </c>
      <c r="L719" s="50">
        <v>0</v>
      </c>
      <c r="M719" s="51"/>
      <c r="N719" s="51"/>
      <c r="O719" s="51"/>
      <c r="P719" s="41"/>
      <c r="Q719" s="51"/>
    </row>
    <row r="720" spans="1:17" ht="12.75">
      <c r="A720" s="41">
        <v>2015</v>
      </c>
      <c r="B720" s="41" t="s">
        <v>2670</v>
      </c>
      <c r="C720" s="41">
        <v>30360200</v>
      </c>
      <c r="D720" s="41" t="s">
        <v>1451</v>
      </c>
      <c r="E720" s="43" t="s">
        <v>1452</v>
      </c>
      <c r="G720" s="43" t="s">
        <v>1453</v>
      </c>
      <c r="H720" s="41">
        <v>101</v>
      </c>
      <c r="I720" s="43" t="s">
        <v>2689</v>
      </c>
      <c r="J720" s="50">
        <v>683800</v>
      </c>
      <c r="K720" s="50">
        <v>6838</v>
      </c>
      <c r="L720" s="50">
        <v>0</v>
      </c>
      <c r="M720" s="51"/>
      <c r="N720" s="51"/>
      <c r="O720" s="51"/>
      <c r="P720" s="41"/>
      <c r="Q720" s="51"/>
    </row>
    <row r="721" spans="1:17" ht="12.75">
      <c r="A721" s="41">
        <v>2015</v>
      </c>
      <c r="B721" s="41" t="s">
        <v>2670</v>
      </c>
      <c r="C721" s="41">
        <v>30360300</v>
      </c>
      <c r="D721" s="41" t="s">
        <v>1454</v>
      </c>
      <c r="E721" s="43" t="s">
        <v>1417</v>
      </c>
      <c r="G721" s="43" t="s">
        <v>1418</v>
      </c>
      <c r="H721" s="41">
        <v>101</v>
      </c>
      <c r="I721" s="43" t="s">
        <v>2689</v>
      </c>
      <c r="J721" s="50">
        <v>1354000</v>
      </c>
      <c r="K721" s="50">
        <v>13540</v>
      </c>
      <c r="L721" s="50">
        <v>0</v>
      </c>
      <c r="M721" s="51"/>
      <c r="N721" s="51"/>
      <c r="O721" s="51"/>
      <c r="P721" s="41"/>
      <c r="Q721" s="51"/>
    </row>
    <row r="722" spans="1:17" ht="12.75">
      <c r="A722" s="41">
        <v>2015</v>
      </c>
      <c r="B722" s="41" t="s">
        <v>2670</v>
      </c>
      <c r="C722" s="41">
        <v>30360400</v>
      </c>
      <c r="D722" s="41" t="s">
        <v>1455</v>
      </c>
      <c r="E722" s="43" t="s">
        <v>1325</v>
      </c>
      <c r="G722" s="43" t="s">
        <v>1326</v>
      </c>
      <c r="H722" s="41">
        <v>105</v>
      </c>
      <c r="I722" s="43" t="s">
        <v>2675</v>
      </c>
      <c r="J722" s="50">
        <v>431600</v>
      </c>
      <c r="K722" s="50">
        <v>2158</v>
      </c>
      <c r="L722" s="50">
        <v>0</v>
      </c>
      <c r="M722" s="51"/>
      <c r="N722" s="51"/>
      <c r="O722" s="51"/>
      <c r="P722" s="41"/>
      <c r="Q722" s="51"/>
    </row>
    <row r="723" spans="1:17" ht="12.75">
      <c r="A723" s="41">
        <v>2015</v>
      </c>
      <c r="B723" s="41" t="s">
        <v>2670</v>
      </c>
      <c r="C723" s="41">
        <v>30360500</v>
      </c>
      <c r="D723" s="41" t="s">
        <v>1456</v>
      </c>
      <c r="E723" s="43" t="s">
        <v>4172</v>
      </c>
      <c r="F723" s="43" t="s">
        <v>4173</v>
      </c>
      <c r="G723" s="43" t="s">
        <v>4172</v>
      </c>
      <c r="H723" s="41">
        <v>101</v>
      </c>
      <c r="I723" s="43" t="s">
        <v>2689</v>
      </c>
      <c r="J723" s="50">
        <v>427700</v>
      </c>
      <c r="K723" s="50">
        <v>4277</v>
      </c>
      <c r="L723" s="50">
        <v>0</v>
      </c>
      <c r="M723" s="51"/>
      <c r="N723" s="51"/>
      <c r="O723" s="51"/>
      <c r="P723" s="41"/>
      <c r="Q723" s="51"/>
    </row>
    <row r="724" spans="1:17" ht="12.75">
      <c r="A724" s="41">
        <v>2015</v>
      </c>
      <c r="B724" s="41" t="s">
        <v>2670</v>
      </c>
      <c r="C724" s="41">
        <v>30360600</v>
      </c>
      <c r="D724" s="41" t="s">
        <v>1457</v>
      </c>
      <c r="E724" s="43" t="s">
        <v>1458</v>
      </c>
      <c r="F724" s="43" t="s">
        <v>1459</v>
      </c>
      <c r="G724" s="43" t="s">
        <v>1460</v>
      </c>
      <c r="H724" s="41">
        <v>101</v>
      </c>
      <c r="I724" s="43" t="s">
        <v>2689</v>
      </c>
      <c r="J724" s="50">
        <v>520200</v>
      </c>
      <c r="K724" s="50">
        <v>5202</v>
      </c>
      <c r="L724" s="50">
        <v>0</v>
      </c>
      <c r="M724" s="51"/>
      <c r="N724" s="51"/>
      <c r="O724" s="51"/>
      <c r="P724" s="41"/>
      <c r="Q724" s="51"/>
    </row>
    <row r="725" spans="1:17" ht="12.75">
      <c r="A725" s="41">
        <v>2015</v>
      </c>
      <c r="B725" s="41" t="s">
        <v>2670</v>
      </c>
      <c r="C725" s="41">
        <v>30360650</v>
      </c>
      <c r="D725" s="41" t="s">
        <v>1461</v>
      </c>
      <c r="E725" s="43" t="s">
        <v>1403</v>
      </c>
      <c r="G725" s="43" t="s">
        <v>1404</v>
      </c>
      <c r="H725" s="41">
        <v>101</v>
      </c>
      <c r="I725" s="43" t="s">
        <v>2689</v>
      </c>
      <c r="J725" s="50">
        <v>272400</v>
      </c>
      <c r="K725" s="50">
        <v>1020</v>
      </c>
      <c r="L725" s="50">
        <v>0</v>
      </c>
      <c r="M725" s="51"/>
      <c r="N725" s="51"/>
      <c r="O725" s="51"/>
      <c r="P725" s="41"/>
      <c r="Q725" s="51"/>
    </row>
    <row r="726" spans="1:17" ht="12.75">
      <c r="A726" s="41">
        <v>2015</v>
      </c>
      <c r="B726" s="41" t="s">
        <v>2670</v>
      </c>
      <c r="C726" s="41">
        <v>30360700</v>
      </c>
      <c r="D726" s="41" t="s">
        <v>1462</v>
      </c>
      <c r="E726" s="43" t="s">
        <v>3911</v>
      </c>
      <c r="G726" s="43" t="s">
        <v>3912</v>
      </c>
      <c r="H726" s="41">
        <v>101</v>
      </c>
      <c r="I726" s="43" t="s">
        <v>2689</v>
      </c>
      <c r="J726" s="50">
        <v>353900</v>
      </c>
      <c r="K726" s="50">
        <v>1770</v>
      </c>
      <c r="L726" s="50">
        <v>0</v>
      </c>
      <c r="M726" s="51"/>
      <c r="N726" s="51"/>
      <c r="O726" s="51"/>
      <c r="P726" s="41"/>
      <c r="Q726" s="51"/>
    </row>
    <row r="727" spans="1:17" ht="12.75">
      <c r="A727" s="41">
        <v>2015</v>
      </c>
      <c r="B727" s="41" t="s">
        <v>2670</v>
      </c>
      <c r="C727" s="41">
        <v>30360750</v>
      </c>
      <c r="D727" s="41" t="s">
        <v>1463</v>
      </c>
      <c r="E727" s="43" t="s">
        <v>3908</v>
      </c>
      <c r="G727" s="43" t="s">
        <v>3909</v>
      </c>
      <c r="H727" s="41">
        <v>101</v>
      </c>
      <c r="I727" s="43" t="s">
        <v>2689</v>
      </c>
      <c r="J727" s="50">
        <v>353900</v>
      </c>
      <c r="K727" s="50">
        <v>1770</v>
      </c>
      <c r="L727" s="50">
        <v>0</v>
      </c>
      <c r="M727" s="51"/>
      <c r="N727" s="51"/>
      <c r="O727" s="51"/>
      <c r="P727" s="41"/>
      <c r="Q727" s="51"/>
    </row>
    <row r="728" spans="1:17" ht="12.75">
      <c r="A728" s="41">
        <v>2015</v>
      </c>
      <c r="B728" s="41" t="s">
        <v>2670</v>
      </c>
      <c r="C728" s="41">
        <v>30450010</v>
      </c>
      <c r="D728" s="41" t="s">
        <v>1464</v>
      </c>
      <c r="E728" s="43" t="s">
        <v>1465</v>
      </c>
      <c r="G728" s="43" t="s">
        <v>1466</v>
      </c>
      <c r="H728" s="41">
        <v>201</v>
      </c>
      <c r="I728" s="43" t="s">
        <v>2681</v>
      </c>
      <c r="J728" s="50">
        <v>50400</v>
      </c>
      <c r="K728" s="50">
        <v>302</v>
      </c>
      <c r="L728" s="50">
        <v>50400</v>
      </c>
      <c r="M728" s="51"/>
      <c r="N728" s="51"/>
      <c r="O728" s="51"/>
      <c r="P728" s="41"/>
      <c r="Q728" s="51"/>
    </row>
    <row r="729" spans="1:17" ht="12.75">
      <c r="A729" s="41">
        <v>2015</v>
      </c>
      <c r="B729" s="41" t="s">
        <v>2670</v>
      </c>
      <c r="C729" s="41">
        <v>30450020</v>
      </c>
      <c r="D729" s="41" t="s">
        <v>1467</v>
      </c>
      <c r="E729" s="43" t="s">
        <v>3710</v>
      </c>
      <c r="G729" s="43" t="s">
        <v>3710</v>
      </c>
      <c r="H729" s="41">
        <v>915</v>
      </c>
      <c r="I729" s="43" t="s">
        <v>3711</v>
      </c>
      <c r="J729" s="50">
        <v>65000</v>
      </c>
      <c r="K729" s="50">
        <v>0</v>
      </c>
      <c r="L729" s="50">
        <v>0</v>
      </c>
      <c r="M729" s="51"/>
      <c r="N729" s="51"/>
      <c r="O729" s="51"/>
      <c r="P729" s="41"/>
      <c r="Q729" s="51"/>
    </row>
    <row r="730" spans="1:17" ht="12.75">
      <c r="A730" s="41">
        <v>2015</v>
      </c>
      <c r="B730" s="41" t="s">
        <v>2670</v>
      </c>
      <c r="C730" s="41">
        <v>30450030</v>
      </c>
      <c r="D730" s="41" t="s">
        <v>1468</v>
      </c>
      <c r="E730" s="43" t="s">
        <v>3735</v>
      </c>
      <c r="F730" s="43" t="s">
        <v>3736</v>
      </c>
      <c r="G730" s="43" t="s">
        <v>3737</v>
      </c>
      <c r="H730" s="41">
        <v>201</v>
      </c>
      <c r="I730" s="43" t="s">
        <v>2681</v>
      </c>
      <c r="J730" s="50">
        <v>200</v>
      </c>
      <c r="K730" s="50">
        <v>2</v>
      </c>
      <c r="L730" s="50">
        <v>200</v>
      </c>
      <c r="M730" s="51"/>
      <c r="N730" s="51"/>
      <c r="O730" s="51"/>
      <c r="P730" s="41"/>
      <c r="Q730" s="51"/>
    </row>
    <row r="731" spans="1:17" ht="12.75">
      <c r="A731" s="41">
        <v>2015</v>
      </c>
      <c r="B731" s="41" t="s">
        <v>2670</v>
      </c>
      <c r="C731" s="41">
        <v>31500010</v>
      </c>
      <c r="D731" s="41" t="s">
        <v>1469</v>
      </c>
      <c r="E731" s="43" t="s">
        <v>3761</v>
      </c>
      <c r="G731" s="43" t="s">
        <v>3762</v>
      </c>
      <c r="H731" s="41">
        <v>201</v>
      </c>
      <c r="I731" s="43" t="s">
        <v>2681</v>
      </c>
      <c r="J731" s="50">
        <v>800</v>
      </c>
      <c r="K731" s="50">
        <v>8</v>
      </c>
      <c r="L731" s="50">
        <v>800</v>
      </c>
      <c r="M731" s="51"/>
      <c r="N731" s="51"/>
      <c r="O731" s="51"/>
      <c r="P731" s="41"/>
      <c r="Q731" s="51"/>
    </row>
    <row r="732" spans="1:17" ht="12.75">
      <c r="A732" s="41">
        <v>2015</v>
      </c>
      <c r="B732" s="41" t="s">
        <v>2670</v>
      </c>
      <c r="C732" s="41">
        <v>31500020</v>
      </c>
      <c r="D732" s="41" t="s">
        <v>1470</v>
      </c>
      <c r="E732" s="43" t="s">
        <v>3754</v>
      </c>
      <c r="G732" s="43" t="s">
        <v>3755</v>
      </c>
      <c r="H732" s="41">
        <v>233</v>
      </c>
      <c r="I732" s="43" t="s">
        <v>3374</v>
      </c>
      <c r="J732" s="50">
        <v>46100</v>
      </c>
      <c r="K732" s="50">
        <v>753</v>
      </c>
      <c r="L732" s="50">
        <v>46100</v>
      </c>
      <c r="M732" s="51"/>
      <c r="N732" s="51"/>
      <c r="O732" s="51"/>
      <c r="P732" s="41"/>
      <c r="Q732" s="51"/>
    </row>
    <row r="733" spans="1:17" ht="12.75">
      <c r="A733" s="41">
        <v>2015</v>
      </c>
      <c r="B733" s="41" t="s">
        <v>2670</v>
      </c>
      <c r="C733" s="41">
        <v>31500030</v>
      </c>
      <c r="D733" s="41" t="s">
        <v>1471</v>
      </c>
      <c r="E733" s="43" t="s">
        <v>3761</v>
      </c>
      <c r="G733" s="43" t="s">
        <v>3762</v>
      </c>
      <c r="H733" s="41">
        <v>201</v>
      </c>
      <c r="I733" s="43" t="s">
        <v>2681</v>
      </c>
      <c r="J733" s="50">
        <v>91500</v>
      </c>
      <c r="K733" s="50">
        <v>626</v>
      </c>
      <c r="L733" s="50">
        <v>91500</v>
      </c>
      <c r="M733" s="51"/>
      <c r="N733" s="51"/>
      <c r="O733" s="51"/>
      <c r="P733" s="41"/>
      <c r="Q733" s="51"/>
    </row>
    <row r="734" spans="1:17" ht="12.75">
      <c r="A734" s="41">
        <v>2015</v>
      </c>
      <c r="B734" s="41" t="s">
        <v>2670</v>
      </c>
      <c r="C734" s="41">
        <v>31500040</v>
      </c>
      <c r="D734" s="41" t="s">
        <v>1472</v>
      </c>
      <c r="E734" s="43" t="s">
        <v>1473</v>
      </c>
      <c r="G734" s="43" t="s">
        <v>1474</v>
      </c>
      <c r="H734" s="41">
        <v>201</v>
      </c>
      <c r="I734" s="43" t="s">
        <v>2681</v>
      </c>
      <c r="J734" s="50">
        <v>61500</v>
      </c>
      <c r="K734" s="50">
        <v>369</v>
      </c>
      <c r="L734" s="50">
        <v>61500</v>
      </c>
      <c r="M734" s="51"/>
      <c r="N734" s="51"/>
      <c r="O734" s="51"/>
      <c r="P734" s="41"/>
      <c r="Q734" s="51"/>
    </row>
    <row r="735" spans="1:17" ht="12.75">
      <c r="A735" s="41">
        <v>2015</v>
      </c>
      <c r="B735" s="41" t="s">
        <v>2670</v>
      </c>
      <c r="C735" s="41">
        <v>31500050</v>
      </c>
      <c r="D735" s="41" t="s">
        <v>1475</v>
      </c>
      <c r="E735" s="43" t="s">
        <v>3754</v>
      </c>
      <c r="G735" s="43" t="s">
        <v>3755</v>
      </c>
      <c r="H735" s="41">
        <v>233</v>
      </c>
      <c r="I735" s="43" t="s">
        <v>3374</v>
      </c>
      <c r="J735" s="50">
        <v>56900</v>
      </c>
      <c r="K735" s="50">
        <v>854</v>
      </c>
      <c r="L735" s="50">
        <v>56900</v>
      </c>
      <c r="M735" s="51"/>
      <c r="N735" s="51"/>
      <c r="O735" s="51"/>
      <c r="P735" s="41"/>
      <c r="Q735" s="51"/>
    </row>
    <row r="736" spans="1:17" ht="12.75">
      <c r="A736" s="41">
        <v>2015</v>
      </c>
      <c r="B736" s="41" t="s">
        <v>3525</v>
      </c>
      <c r="C736" s="41">
        <v>39990410</v>
      </c>
      <c r="D736" s="41" t="s">
        <v>1476</v>
      </c>
      <c r="E736" s="43" t="s">
        <v>1477</v>
      </c>
      <c r="F736" s="43" t="s">
        <v>1478</v>
      </c>
      <c r="G736" s="43" t="s">
        <v>1477</v>
      </c>
      <c r="H736" s="41">
        <v>445</v>
      </c>
      <c r="I736" s="43" t="s">
        <v>1479</v>
      </c>
      <c r="J736" s="50">
        <v>1600500</v>
      </c>
      <c r="K736" s="50">
        <v>32010</v>
      </c>
      <c r="L736" s="50">
        <v>1600500</v>
      </c>
      <c r="M736" s="51"/>
      <c r="N736" s="51"/>
      <c r="O736" s="51"/>
      <c r="P736" s="41"/>
      <c r="Q736" s="51"/>
    </row>
    <row r="737" spans="1:17" ht="12.75">
      <c r="A737" s="41">
        <v>2015</v>
      </c>
      <c r="B737" s="41" t="s">
        <v>3525</v>
      </c>
      <c r="C737" s="41">
        <v>39990425</v>
      </c>
      <c r="D737" s="41" t="s">
        <v>1480</v>
      </c>
      <c r="E737" s="43" t="s">
        <v>1481</v>
      </c>
      <c r="G737" s="43" t="s">
        <v>1481</v>
      </c>
      <c r="H737" s="41">
        <v>431</v>
      </c>
      <c r="I737" s="43" t="s">
        <v>1482</v>
      </c>
      <c r="J737" s="50">
        <v>11900</v>
      </c>
      <c r="K737" s="50">
        <v>238</v>
      </c>
      <c r="L737" s="50">
        <v>11900</v>
      </c>
      <c r="M737" s="51"/>
      <c r="N737" s="51"/>
      <c r="O737" s="51"/>
      <c r="P737" s="41"/>
      <c r="Q737" s="51"/>
    </row>
    <row r="738" spans="1:17" ht="12.75">
      <c r="A738" s="41">
        <v>2015</v>
      </c>
      <c r="B738" s="41" t="s">
        <v>3525</v>
      </c>
      <c r="C738" s="41">
        <v>39990430</v>
      </c>
      <c r="D738" s="41" t="s">
        <v>1483</v>
      </c>
      <c r="E738" s="43" t="s">
        <v>1481</v>
      </c>
      <c r="G738" s="43" t="s">
        <v>1481</v>
      </c>
      <c r="H738" s="41">
        <v>444</v>
      </c>
      <c r="I738" s="43" t="s">
        <v>3528</v>
      </c>
      <c r="J738" s="50">
        <v>23900</v>
      </c>
      <c r="K738" s="50">
        <v>478</v>
      </c>
      <c r="L738" s="50">
        <v>23900</v>
      </c>
      <c r="M738" s="51"/>
      <c r="N738" s="51"/>
      <c r="O738" s="51"/>
      <c r="P738" s="41"/>
      <c r="Q738" s="51"/>
    </row>
    <row r="739" spans="1:17" ht="12.75">
      <c r="A739" s="41">
        <v>2015</v>
      </c>
      <c r="B739" s="41" t="s">
        <v>2670</v>
      </c>
      <c r="C739" s="41">
        <v>50010100</v>
      </c>
      <c r="D739" s="41" t="s">
        <v>1484</v>
      </c>
      <c r="E739" s="43" t="s">
        <v>1485</v>
      </c>
      <c r="F739" s="43" t="s">
        <v>1486</v>
      </c>
      <c r="G739" s="43" t="s">
        <v>1487</v>
      </c>
      <c r="H739" s="41">
        <v>101</v>
      </c>
      <c r="I739" s="43" t="s">
        <v>2689</v>
      </c>
      <c r="J739" s="50">
        <v>786100</v>
      </c>
      <c r="K739" s="50">
        <v>3931</v>
      </c>
      <c r="L739" s="50">
        <v>0</v>
      </c>
      <c r="M739" s="51"/>
      <c r="N739" s="51"/>
      <c r="O739" s="51"/>
      <c r="P739" s="41"/>
      <c r="Q739" s="51"/>
    </row>
    <row r="740" spans="1:17" ht="12.75">
      <c r="A740" s="41">
        <v>2015</v>
      </c>
      <c r="B740" s="41" t="s">
        <v>2670</v>
      </c>
      <c r="C740" s="41">
        <v>50010200</v>
      </c>
      <c r="D740" s="41" t="s">
        <v>1488</v>
      </c>
      <c r="E740" s="43" t="s">
        <v>1485</v>
      </c>
      <c r="F740" s="43" t="s">
        <v>1486</v>
      </c>
      <c r="G740" s="43" t="s">
        <v>1487</v>
      </c>
      <c r="H740" s="41">
        <v>101</v>
      </c>
      <c r="I740" s="43" t="s">
        <v>2689</v>
      </c>
      <c r="J740" s="50">
        <v>720400</v>
      </c>
      <c r="K740" s="50">
        <v>3602</v>
      </c>
      <c r="L740" s="50">
        <v>0</v>
      </c>
      <c r="M740" s="51"/>
      <c r="N740" s="51"/>
      <c r="O740" s="51"/>
      <c r="P740" s="41"/>
      <c r="Q740" s="51"/>
    </row>
    <row r="741" spans="1:17" ht="12.75">
      <c r="A741" s="41">
        <v>2015</v>
      </c>
      <c r="B741" s="41" t="s">
        <v>2670</v>
      </c>
      <c r="C741" s="41">
        <v>50010300</v>
      </c>
      <c r="D741" s="41" t="s">
        <v>1489</v>
      </c>
      <c r="E741" s="43" t="s">
        <v>2845</v>
      </c>
      <c r="G741" s="43" t="s">
        <v>2846</v>
      </c>
      <c r="H741" s="41">
        <v>101</v>
      </c>
      <c r="I741" s="43" t="s">
        <v>2689</v>
      </c>
      <c r="J741" s="50">
        <v>607900</v>
      </c>
      <c r="K741" s="50">
        <v>6079</v>
      </c>
      <c r="L741" s="50">
        <v>0</v>
      </c>
      <c r="M741" s="51"/>
      <c r="N741" s="51"/>
      <c r="O741" s="51"/>
      <c r="P741" s="41"/>
      <c r="Q741" s="51"/>
    </row>
    <row r="742" spans="1:17" ht="12.75">
      <c r="A742" s="41">
        <v>2015</v>
      </c>
      <c r="B742" s="41" t="s">
        <v>2670</v>
      </c>
      <c r="C742" s="41">
        <v>50010400</v>
      </c>
      <c r="D742" s="41" t="s">
        <v>1490</v>
      </c>
      <c r="E742" s="43" t="s">
        <v>1485</v>
      </c>
      <c r="F742" s="43" t="s">
        <v>1486</v>
      </c>
      <c r="G742" s="43" t="s">
        <v>1487</v>
      </c>
      <c r="H742" s="41">
        <v>101</v>
      </c>
      <c r="I742" s="43" t="s">
        <v>2689</v>
      </c>
      <c r="J742" s="50">
        <v>1372700</v>
      </c>
      <c r="K742" s="50">
        <v>12616</v>
      </c>
      <c r="L742" s="50">
        <v>0</v>
      </c>
      <c r="M742" s="51"/>
      <c r="N742" s="51"/>
      <c r="O742" s="51"/>
      <c r="P742" s="41"/>
      <c r="Q742" s="51"/>
    </row>
    <row r="743" spans="1:17" ht="12.75">
      <c r="A743" s="41">
        <v>2015</v>
      </c>
      <c r="B743" s="41" t="s">
        <v>2670</v>
      </c>
      <c r="C743" s="41">
        <v>50010500</v>
      </c>
      <c r="D743" s="41" t="s">
        <v>1491</v>
      </c>
      <c r="E743" s="43" t="s">
        <v>1492</v>
      </c>
      <c r="G743" s="43" t="s">
        <v>1493</v>
      </c>
      <c r="H743" s="41">
        <v>201</v>
      </c>
      <c r="I743" s="43" t="s">
        <v>2681</v>
      </c>
      <c r="J743" s="50">
        <v>134800</v>
      </c>
      <c r="K743" s="50">
        <v>1097</v>
      </c>
      <c r="L743" s="50">
        <v>134800</v>
      </c>
      <c r="M743" s="51"/>
      <c r="N743" s="51"/>
      <c r="O743" s="51"/>
      <c r="P743" s="41"/>
      <c r="Q743" s="51"/>
    </row>
    <row r="744" spans="1:17" ht="12.75">
      <c r="A744" s="41">
        <v>2015</v>
      </c>
      <c r="B744" s="41" t="s">
        <v>2670</v>
      </c>
      <c r="C744" s="41">
        <v>50010550</v>
      </c>
      <c r="D744" s="41" t="s">
        <v>1494</v>
      </c>
      <c r="E744" s="43" t="s">
        <v>1495</v>
      </c>
      <c r="G744" s="43" t="s">
        <v>1496</v>
      </c>
      <c r="H744" s="41">
        <v>201</v>
      </c>
      <c r="I744" s="43" t="s">
        <v>2681</v>
      </c>
      <c r="J744" s="50">
        <v>73800</v>
      </c>
      <c r="K744" s="50">
        <v>738</v>
      </c>
      <c r="L744" s="50">
        <v>73800</v>
      </c>
      <c r="M744" s="51"/>
      <c r="N744" s="51"/>
      <c r="O744" s="51"/>
      <c r="P744" s="41"/>
      <c r="Q744" s="51"/>
    </row>
    <row r="745" spans="1:17" ht="12.75">
      <c r="A745" s="41">
        <v>2015</v>
      </c>
      <c r="B745" s="41" t="s">
        <v>2670</v>
      </c>
      <c r="C745" s="41">
        <v>50010600</v>
      </c>
      <c r="D745" s="41" t="s">
        <v>1497</v>
      </c>
      <c r="E745" s="43" t="s">
        <v>2845</v>
      </c>
      <c r="G745" s="43" t="s">
        <v>2846</v>
      </c>
      <c r="H745" s="41">
        <v>101</v>
      </c>
      <c r="I745" s="43" t="s">
        <v>2689</v>
      </c>
      <c r="J745" s="50">
        <v>754200</v>
      </c>
      <c r="K745" s="50">
        <v>7542</v>
      </c>
      <c r="L745" s="50">
        <v>0</v>
      </c>
      <c r="M745" s="51"/>
      <c r="N745" s="51"/>
      <c r="O745" s="51"/>
      <c r="P745" s="41"/>
      <c r="Q745" s="51"/>
    </row>
    <row r="746" spans="1:17" ht="12.75">
      <c r="A746" s="41">
        <v>2015</v>
      </c>
      <c r="B746" s="41" t="s">
        <v>2670</v>
      </c>
      <c r="C746" s="41">
        <v>50010650</v>
      </c>
      <c r="D746" s="41" t="s">
        <v>1498</v>
      </c>
      <c r="E746" s="43" t="s">
        <v>1499</v>
      </c>
      <c r="G746" s="43" t="s">
        <v>1500</v>
      </c>
      <c r="H746" s="41">
        <v>105</v>
      </c>
      <c r="I746" s="43" t="s">
        <v>2675</v>
      </c>
      <c r="J746" s="50">
        <v>660800</v>
      </c>
      <c r="K746" s="50">
        <v>3893</v>
      </c>
      <c r="L746" s="50">
        <v>117800</v>
      </c>
      <c r="M746" s="51"/>
      <c r="N746" s="51"/>
      <c r="O746" s="51"/>
      <c r="P746" s="41"/>
      <c r="Q746" s="51"/>
    </row>
    <row r="747" spans="1:17" ht="12.75">
      <c r="A747" s="41">
        <v>2015</v>
      </c>
      <c r="B747" s="41" t="s">
        <v>2670</v>
      </c>
      <c r="C747" s="41">
        <v>50010700</v>
      </c>
      <c r="D747" s="41" t="s">
        <v>1501</v>
      </c>
      <c r="E747" s="43" t="s">
        <v>1502</v>
      </c>
      <c r="G747" s="43" t="s">
        <v>1503</v>
      </c>
      <c r="H747" s="41">
        <v>101</v>
      </c>
      <c r="I747" s="43" t="s">
        <v>2689</v>
      </c>
      <c r="J747" s="50">
        <v>560800</v>
      </c>
      <c r="K747" s="50">
        <v>5608</v>
      </c>
      <c r="L747" s="50">
        <v>0</v>
      </c>
      <c r="M747" s="51"/>
      <c r="N747" s="51"/>
      <c r="O747" s="51"/>
      <c r="P747" s="41"/>
      <c r="Q747" s="51"/>
    </row>
    <row r="748" spans="1:17" ht="12.75">
      <c r="A748" s="41">
        <v>2015</v>
      </c>
      <c r="B748" s="41" t="s">
        <v>2670</v>
      </c>
      <c r="C748" s="41">
        <v>50020100</v>
      </c>
      <c r="D748" s="41" t="s">
        <v>1504</v>
      </c>
      <c r="E748" s="43" t="s">
        <v>1505</v>
      </c>
      <c r="G748" s="43" t="s">
        <v>1506</v>
      </c>
      <c r="H748" s="41">
        <v>101</v>
      </c>
      <c r="I748" s="43" t="s">
        <v>2689</v>
      </c>
      <c r="J748" s="50">
        <v>1857700</v>
      </c>
      <c r="K748" s="50">
        <v>18577</v>
      </c>
      <c r="L748" s="50">
        <v>0</v>
      </c>
      <c r="M748" s="51"/>
      <c r="N748" s="51"/>
      <c r="O748" s="51"/>
      <c r="P748" s="41"/>
      <c r="Q748" s="51"/>
    </row>
    <row r="749" spans="1:17" ht="12.75">
      <c r="A749" s="41">
        <v>2015</v>
      </c>
      <c r="B749" s="41" t="s">
        <v>2670</v>
      </c>
      <c r="C749" s="41">
        <v>50020150</v>
      </c>
      <c r="D749" s="41" t="s">
        <v>1507</v>
      </c>
      <c r="E749" s="43" t="s">
        <v>1508</v>
      </c>
      <c r="G749" s="43" t="s">
        <v>1509</v>
      </c>
      <c r="H749" s="41">
        <v>101</v>
      </c>
      <c r="I749" s="43" t="s">
        <v>2689</v>
      </c>
      <c r="J749" s="50">
        <v>399200</v>
      </c>
      <c r="K749" s="50">
        <v>2788</v>
      </c>
      <c r="L749" s="50">
        <v>0</v>
      </c>
      <c r="M749" s="51"/>
      <c r="N749" s="51"/>
      <c r="O749" s="51"/>
      <c r="P749" s="41"/>
      <c r="Q749" s="51"/>
    </row>
    <row r="750" spans="1:17" ht="12.75">
      <c r="A750" s="41">
        <v>2015</v>
      </c>
      <c r="B750" s="41" t="s">
        <v>2670</v>
      </c>
      <c r="C750" s="41">
        <v>50020200</v>
      </c>
      <c r="D750" s="41" t="s">
        <v>1510</v>
      </c>
      <c r="E750" s="43" t="s">
        <v>1511</v>
      </c>
      <c r="G750" s="43" t="s">
        <v>1512</v>
      </c>
      <c r="H750" s="41">
        <v>101</v>
      </c>
      <c r="I750" s="43" t="s">
        <v>2689</v>
      </c>
      <c r="J750" s="50">
        <v>372600</v>
      </c>
      <c r="K750" s="50">
        <v>1863</v>
      </c>
      <c r="L750" s="50">
        <v>0</v>
      </c>
      <c r="M750" s="51"/>
      <c r="N750" s="51"/>
      <c r="O750" s="51"/>
      <c r="P750" s="41"/>
      <c r="Q750" s="51"/>
    </row>
    <row r="751" spans="1:17" ht="12.75">
      <c r="A751" s="41">
        <v>2015</v>
      </c>
      <c r="B751" s="41" t="s">
        <v>2670</v>
      </c>
      <c r="C751" s="41">
        <v>50020300</v>
      </c>
      <c r="D751" s="41" t="s">
        <v>1513</v>
      </c>
      <c r="E751" s="43" t="s">
        <v>1514</v>
      </c>
      <c r="F751" s="43" t="s">
        <v>1515</v>
      </c>
      <c r="G751" s="43" t="s">
        <v>1516</v>
      </c>
      <c r="H751" s="41">
        <v>201</v>
      </c>
      <c r="I751" s="43" t="s">
        <v>2681</v>
      </c>
      <c r="J751" s="50">
        <v>38800</v>
      </c>
      <c r="K751" s="50">
        <v>237</v>
      </c>
      <c r="L751" s="50">
        <v>38800</v>
      </c>
      <c r="M751" s="51"/>
      <c r="N751" s="51"/>
      <c r="O751" s="51"/>
      <c r="P751" s="41"/>
      <c r="Q751" s="51"/>
    </row>
    <row r="752" spans="1:17" ht="12.75">
      <c r="A752" s="41">
        <v>2015</v>
      </c>
      <c r="B752" s="41" t="s">
        <v>2670</v>
      </c>
      <c r="C752" s="41">
        <v>50020400</v>
      </c>
      <c r="D752" s="41" t="s">
        <v>1517</v>
      </c>
      <c r="E752" s="43" t="s">
        <v>1518</v>
      </c>
      <c r="G752" s="43" t="s">
        <v>1518</v>
      </c>
      <c r="H752" s="41">
        <v>105</v>
      </c>
      <c r="I752" s="43" t="s">
        <v>2675</v>
      </c>
      <c r="J752" s="50">
        <v>298500</v>
      </c>
      <c r="K752" s="50">
        <v>2985</v>
      </c>
      <c r="L752" s="50">
        <v>0</v>
      </c>
      <c r="M752" s="51"/>
      <c r="N752" s="51"/>
      <c r="O752" s="51"/>
      <c r="P752" s="41"/>
      <c r="Q752" s="51"/>
    </row>
    <row r="753" spans="1:17" ht="12.75">
      <c r="A753" s="41">
        <v>2015</v>
      </c>
      <c r="B753" s="41" t="s">
        <v>2670</v>
      </c>
      <c r="C753" s="41">
        <v>50020450</v>
      </c>
      <c r="D753" s="41" t="s">
        <v>1519</v>
      </c>
      <c r="E753" s="43" t="s">
        <v>1511</v>
      </c>
      <c r="G753" s="43" t="s">
        <v>1512</v>
      </c>
      <c r="H753" s="41">
        <v>101</v>
      </c>
      <c r="I753" s="43" t="s">
        <v>2689</v>
      </c>
      <c r="J753" s="50">
        <v>562900</v>
      </c>
      <c r="K753" s="50">
        <v>5629</v>
      </c>
      <c r="L753" s="50">
        <v>0</v>
      </c>
      <c r="M753" s="51"/>
      <c r="N753" s="51"/>
      <c r="O753" s="51"/>
      <c r="P753" s="41"/>
      <c r="Q753" s="51"/>
    </row>
    <row r="754" spans="1:17" ht="12.75">
      <c r="A754" s="41">
        <v>2015</v>
      </c>
      <c r="B754" s="41" t="s">
        <v>2670</v>
      </c>
      <c r="C754" s="41">
        <v>50020500</v>
      </c>
      <c r="D754" s="41" t="s">
        <v>1520</v>
      </c>
      <c r="E754" s="43" t="s">
        <v>1521</v>
      </c>
      <c r="F754" s="43" t="s">
        <v>1522</v>
      </c>
      <c r="G754" s="43" t="s">
        <v>1523</v>
      </c>
      <c r="H754" s="41">
        <v>101</v>
      </c>
      <c r="I754" s="43" t="s">
        <v>2689</v>
      </c>
      <c r="J754" s="50">
        <v>524700</v>
      </c>
      <c r="K754" s="50">
        <v>3936</v>
      </c>
      <c r="L754" s="50">
        <v>0</v>
      </c>
      <c r="M754" s="51"/>
      <c r="N754" s="51"/>
      <c r="O754" s="51"/>
      <c r="P754" s="41"/>
      <c r="Q754" s="51"/>
    </row>
    <row r="755" spans="1:17" ht="12.75">
      <c r="A755" s="41">
        <v>2015</v>
      </c>
      <c r="B755" s="41" t="s">
        <v>2670</v>
      </c>
      <c r="C755" s="41">
        <v>50020525</v>
      </c>
      <c r="D755" s="41" t="s">
        <v>1524</v>
      </c>
      <c r="E755" s="43" t="s">
        <v>1525</v>
      </c>
      <c r="G755" s="43" t="s">
        <v>1526</v>
      </c>
      <c r="H755" s="41">
        <v>101</v>
      </c>
      <c r="I755" s="43" t="s">
        <v>2689</v>
      </c>
      <c r="J755" s="50">
        <v>300000</v>
      </c>
      <c r="K755" s="50">
        <v>2347</v>
      </c>
      <c r="L755" s="50">
        <v>269800</v>
      </c>
      <c r="M755" s="51"/>
      <c r="N755" s="51"/>
      <c r="O755" s="51"/>
      <c r="P755" s="41"/>
      <c r="Q755" s="51"/>
    </row>
    <row r="756" spans="1:17" ht="12.75">
      <c r="A756" s="41">
        <v>2015</v>
      </c>
      <c r="B756" s="41" t="s">
        <v>2670</v>
      </c>
      <c r="C756" s="41">
        <v>50020550</v>
      </c>
      <c r="D756" s="41" t="s">
        <v>1527</v>
      </c>
      <c r="E756" s="43" t="s">
        <v>1528</v>
      </c>
      <c r="F756" s="43" t="s">
        <v>1529</v>
      </c>
      <c r="G756" s="43" t="s">
        <v>1528</v>
      </c>
      <c r="H756" s="41">
        <v>234</v>
      </c>
      <c r="I756" s="43" t="s">
        <v>3389</v>
      </c>
      <c r="J756" s="50">
        <v>39800</v>
      </c>
      <c r="K756" s="50">
        <v>597</v>
      </c>
      <c r="L756" s="50">
        <v>39800</v>
      </c>
      <c r="M756" s="51"/>
      <c r="N756" s="51"/>
      <c r="O756" s="51"/>
      <c r="P756" s="41"/>
      <c r="Q756" s="51"/>
    </row>
    <row r="757" spans="1:17" ht="12.75">
      <c r="A757" s="41">
        <v>2015</v>
      </c>
      <c r="B757" s="41" t="s">
        <v>2670</v>
      </c>
      <c r="C757" s="41">
        <v>50020600</v>
      </c>
      <c r="D757" s="41" t="s">
        <v>1530</v>
      </c>
      <c r="E757" s="43" t="s">
        <v>1531</v>
      </c>
      <c r="G757" s="43" t="s">
        <v>1532</v>
      </c>
      <c r="H757" s="41">
        <v>201</v>
      </c>
      <c r="I757" s="43" t="s">
        <v>2681</v>
      </c>
      <c r="J757" s="50">
        <v>111800</v>
      </c>
      <c r="K757" s="50">
        <v>0</v>
      </c>
      <c r="L757" s="50">
        <v>0</v>
      </c>
      <c r="M757" s="51"/>
      <c r="N757" s="51"/>
      <c r="O757" s="51"/>
      <c r="P757" s="41"/>
      <c r="Q757" s="51"/>
    </row>
    <row r="758" spans="1:17" ht="12.75">
      <c r="A758" s="41">
        <v>2015</v>
      </c>
      <c r="B758" s="41" t="s">
        <v>2670</v>
      </c>
      <c r="C758" s="41">
        <v>50020700</v>
      </c>
      <c r="D758" s="41" t="s">
        <v>1533</v>
      </c>
      <c r="E758" s="43" t="s">
        <v>1534</v>
      </c>
      <c r="F758" s="43" t="s">
        <v>1535</v>
      </c>
      <c r="G758" s="43" t="s">
        <v>1536</v>
      </c>
      <c r="H758" s="41">
        <v>101</v>
      </c>
      <c r="I758" s="43" t="s">
        <v>2689</v>
      </c>
      <c r="J758" s="50">
        <v>336500</v>
      </c>
      <c r="K758" s="50">
        <v>3365</v>
      </c>
      <c r="L758" s="50">
        <v>0</v>
      </c>
      <c r="M758" s="51"/>
      <c r="N758" s="51"/>
      <c r="O758" s="51"/>
      <c r="P758" s="41"/>
      <c r="Q758" s="51"/>
    </row>
    <row r="759" spans="1:17" ht="12.75">
      <c r="A759" s="41">
        <v>2015</v>
      </c>
      <c r="B759" s="41" t="s">
        <v>2670</v>
      </c>
      <c r="C759" s="41">
        <v>50020800</v>
      </c>
      <c r="D759" s="41" t="s">
        <v>1537</v>
      </c>
      <c r="E759" s="43" t="s">
        <v>1502</v>
      </c>
      <c r="G759" s="43" t="s">
        <v>1503</v>
      </c>
      <c r="H759" s="41">
        <v>101</v>
      </c>
      <c r="I759" s="43" t="s">
        <v>2689</v>
      </c>
      <c r="J759" s="50">
        <v>1409800</v>
      </c>
      <c r="K759" s="50">
        <v>14098</v>
      </c>
      <c r="L759" s="50">
        <v>0</v>
      </c>
      <c r="M759" s="51"/>
      <c r="N759" s="51"/>
      <c r="O759" s="51"/>
      <c r="P759" s="41"/>
      <c r="Q759" s="51"/>
    </row>
    <row r="760" spans="1:17" ht="12.75">
      <c r="A760" s="41">
        <v>2015</v>
      </c>
      <c r="B760" s="41" t="s">
        <v>2670</v>
      </c>
      <c r="C760" s="41">
        <v>50120200</v>
      </c>
      <c r="D760" s="41" t="s">
        <v>1538</v>
      </c>
      <c r="E760" s="43" t="s">
        <v>1485</v>
      </c>
      <c r="F760" s="43" t="s">
        <v>1486</v>
      </c>
      <c r="G760" s="43" t="s">
        <v>1487</v>
      </c>
      <c r="H760" s="41">
        <v>101</v>
      </c>
      <c r="I760" s="43" t="s">
        <v>2689</v>
      </c>
      <c r="J760" s="50">
        <v>786100</v>
      </c>
      <c r="K760" s="50">
        <v>7861</v>
      </c>
      <c r="L760" s="50">
        <v>0</v>
      </c>
      <c r="M760" s="51"/>
      <c r="N760" s="51"/>
      <c r="O760" s="51"/>
      <c r="P760" s="41"/>
      <c r="Q760" s="51"/>
    </row>
    <row r="761" spans="1:17" ht="12.75">
      <c r="A761" s="41">
        <v>2015</v>
      </c>
      <c r="B761" s="41" t="s">
        <v>2670</v>
      </c>
      <c r="C761" s="41">
        <v>50130200</v>
      </c>
      <c r="D761" s="41" t="s">
        <v>1539</v>
      </c>
      <c r="E761" s="43" t="s">
        <v>1540</v>
      </c>
      <c r="G761" s="43" t="s">
        <v>1540</v>
      </c>
      <c r="H761" s="41">
        <v>101</v>
      </c>
      <c r="I761" s="43" t="s">
        <v>2689</v>
      </c>
      <c r="J761" s="50">
        <v>392000</v>
      </c>
      <c r="K761" s="50">
        <v>2614</v>
      </c>
      <c r="L761" s="50">
        <v>0</v>
      </c>
      <c r="M761" s="51"/>
      <c r="N761" s="51"/>
      <c r="O761" s="51"/>
      <c r="P761" s="41"/>
      <c r="Q761" s="51"/>
    </row>
    <row r="762" spans="1:17" ht="12.75">
      <c r="A762" s="41">
        <v>2015</v>
      </c>
      <c r="B762" s="41" t="s">
        <v>2670</v>
      </c>
      <c r="C762" s="41">
        <v>50130300</v>
      </c>
      <c r="D762" s="41" t="s">
        <v>1541</v>
      </c>
      <c r="E762" s="43" t="s">
        <v>1542</v>
      </c>
      <c r="G762" s="43" t="s">
        <v>1543</v>
      </c>
      <c r="H762" s="41">
        <v>106</v>
      </c>
      <c r="I762" s="43" t="s">
        <v>2805</v>
      </c>
      <c r="J762" s="50">
        <v>242800</v>
      </c>
      <c r="K762" s="50">
        <v>1204</v>
      </c>
      <c r="L762" s="50">
        <v>0</v>
      </c>
      <c r="M762" s="51"/>
      <c r="N762" s="51"/>
      <c r="O762" s="51"/>
      <c r="P762" s="41"/>
      <c r="Q762" s="51"/>
    </row>
    <row r="763" spans="1:17" ht="12.75">
      <c r="A763" s="41">
        <v>2015</v>
      </c>
      <c r="B763" s="41" t="s">
        <v>2670</v>
      </c>
      <c r="C763" s="41">
        <v>50130400</v>
      </c>
      <c r="D763" s="41" t="s">
        <v>1544</v>
      </c>
      <c r="E763" s="43" t="s">
        <v>1545</v>
      </c>
      <c r="G763" s="43" t="s">
        <v>1545</v>
      </c>
      <c r="H763" s="41">
        <v>233</v>
      </c>
      <c r="I763" s="43" t="s">
        <v>3374</v>
      </c>
      <c r="J763" s="50">
        <v>259700</v>
      </c>
      <c r="K763" s="50">
        <v>3407</v>
      </c>
      <c r="L763" s="50">
        <v>259700</v>
      </c>
      <c r="M763" s="51"/>
      <c r="N763" s="51"/>
      <c r="O763" s="51"/>
      <c r="P763" s="41"/>
      <c r="Q763" s="51"/>
    </row>
    <row r="764" spans="1:17" ht="12.75">
      <c r="A764" s="41">
        <v>2015</v>
      </c>
      <c r="B764" s="41" t="s">
        <v>2670</v>
      </c>
      <c r="C764" s="41">
        <v>50130500</v>
      </c>
      <c r="D764" s="41" t="s">
        <v>1546</v>
      </c>
      <c r="E764" s="43" t="s">
        <v>1545</v>
      </c>
      <c r="G764" s="43" t="s">
        <v>1545</v>
      </c>
      <c r="H764" s="41">
        <v>247</v>
      </c>
      <c r="I764" s="43" t="s">
        <v>1547</v>
      </c>
      <c r="J764" s="50">
        <v>70600</v>
      </c>
      <c r="K764" s="50">
        <v>883</v>
      </c>
      <c r="L764" s="50">
        <v>70600</v>
      </c>
      <c r="M764" s="51"/>
      <c r="N764" s="51"/>
      <c r="O764" s="51"/>
      <c r="P764" s="41"/>
      <c r="Q764" s="51"/>
    </row>
    <row r="765" spans="1:17" ht="12.75">
      <c r="A765" s="41">
        <v>2015</v>
      </c>
      <c r="B765" s="41" t="s">
        <v>2670</v>
      </c>
      <c r="C765" s="41">
        <v>50130700</v>
      </c>
      <c r="D765" s="41" t="s">
        <v>1548</v>
      </c>
      <c r="E765" s="43" t="s">
        <v>1549</v>
      </c>
      <c r="G765" s="43" t="s">
        <v>1550</v>
      </c>
      <c r="H765" s="41">
        <v>101</v>
      </c>
      <c r="I765" s="43" t="s">
        <v>2689</v>
      </c>
      <c r="J765" s="50">
        <v>52200</v>
      </c>
      <c r="K765" s="50">
        <v>492</v>
      </c>
      <c r="L765" s="50">
        <v>0</v>
      </c>
      <c r="M765" s="51"/>
      <c r="N765" s="51"/>
      <c r="O765" s="51"/>
      <c r="P765" s="41"/>
      <c r="Q765" s="51"/>
    </row>
    <row r="766" spans="1:17" ht="12.75">
      <c r="A766" s="41">
        <v>2015</v>
      </c>
      <c r="B766" s="41" t="s">
        <v>2670</v>
      </c>
      <c r="C766" s="41">
        <v>50130750</v>
      </c>
      <c r="D766" s="41" t="s">
        <v>1551</v>
      </c>
      <c r="E766" s="43" t="s">
        <v>1545</v>
      </c>
      <c r="G766" s="43" t="s">
        <v>1545</v>
      </c>
      <c r="H766" s="41">
        <v>247</v>
      </c>
      <c r="I766" s="43" t="s">
        <v>1547</v>
      </c>
      <c r="J766" s="50">
        <v>48300</v>
      </c>
      <c r="K766" s="50">
        <v>604</v>
      </c>
      <c r="L766" s="50">
        <v>48300</v>
      </c>
      <c r="M766" s="51"/>
      <c r="N766" s="51"/>
      <c r="O766" s="51"/>
      <c r="P766" s="41"/>
      <c r="Q766" s="51"/>
    </row>
    <row r="767" spans="1:17" ht="12.75">
      <c r="A767" s="41">
        <v>2015</v>
      </c>
      <c r="B767" s="41" t="s">
        <v>2670</v>
      </c>
      <c r="C767" s="41">
        <v>50240200</v>
      </c>
      <c r="D767" s="41" t="s">
        <v>1552</v>
      </c>
      <c r="E767" s="43" t="s">
        <v>1553</v>
      </c>
      <c r="G767" s="43" t="s">
        <v>1554</v>
      </c>
      <c r="H767" s="41">
        <v>201</v>
      </c>
      <c r="I767" s="43" t="s">
        <v>2681</v>
      </c>
      <c r="J767" s="50">
        <v>193600</v>
      </c>
      <c r="K767" s="50">
        <v>1714</v>
      </c>
      <c r="L767" s="50">
        <v>191400</v>
      </c>
      <c r="M767" s="51"/>
      <c r="N767" s="51"/>
      <c r="O767" s="51"/>
      <c r="P767" s="41"/>
      <c r="Q767" s="51"/>
    </row>
    <row r="768" spans="1:17" ht="12.75">
      <c r="A768" s="41">
        <v>2015</v>
      </c>
      <c r="B768" s="41" t="s">
        <v>2670</v>
      </c>
      <c r="C768" s="41">
        <v>50240225</v>
      </c>
      <c r="D768" s="41" t="s">
        <v>1555</v>
      </c>
      <c r="E768" s="43" t="s">
        <v>1556</v>
      </c>
      <c r="G768" s="43" t="s">
        <v>1557</v>
      </c>
      <c r="H768" s="41">
        <v>101</v>
      </c>
      <c r="I768" s="43" t="s">
        <v>2689</v>
      </c>
      <c r="J768" s="50">
        <v>545000</v>
      </c>
      <c r="K768" s="50">
        <v>5450</v>
      </c>
      <c r="L768" s="50">
        <v>0</v>
      </c>
      <c r="M768" s="51"/>
      <c r="N768" s="51"/>
      <c r="O768" s="51"/>
      <c r="P768" s="41"/>
      <c r="Q768" s="51"/>
    </row>
    <row r="769" spans="1:17" ht="12.75">
      <c r="A769" s="41">
        <v>2015</v>
      </c>
      <c r="B769" s="41" t="s">
        <v>2670</v>
      </c>
      <c r="C769" s="41">
        <v>50240250</v>
      </c>
      <c r="D769" s="41" t="s">
        <v>1558</v>
      </c>
      <c r="E769" s="43" t="s">
        <v>1556</v>
      </c>
      <c r="G769" s="43" t="s">
        <v>1557</v>
      </c>
      <c r="H769" s="41">
        <v>101</v>
      </c>
      <c r="I769" s="43" t="s">
        <v>2689</v>
      </c>
      <c r="J769" s="50">
        <v>335300</v>
      </c>
      <c r="K769" s="50">
        <v>3353</v>
      </c>
      <c r="L769" s="50">
        <v>0</v>
      </c>
      <c r="M769" s="51"/>
      <c r="N769" s="51"/>
      <c r="O769" s="51"/>
      <c r="P769" s="41"/>
      <c r="Q769" s="51"/>
    </row>
    <row r="770" spans="1:17" ht="12.75">
      <c r="A770" s="41">
        <v>2015</v>
      </c>
      <c r="B770" s="41" t="s">
        <v>2670</v>
      </c>
      <c r="C770" s="41">
        <v>50240275</v>
      </c>
      <c r="D770" s="41" t="s">
        <v>1559</v>
      </c>
      <c r="E770" s="43" t="s">
        <v>1560</v>
      </c>
      <c r="G770" s="43" t="s">
        <v>1561</v>
      </c>
      <c r="H770" s="41">
        <v>101</v>
      </c>
      <c r="I770" s="43" t="s">
        <v>2689</v>
      </c>
      <c r="J770" s="50">
        <v>251100</v>
      </c>
      <c r="K770" s="50">
        <v>2511</v>
      </c>
      <c r="L770" s="50">
        <v>0</v>
      </c>
      <c r="M770" s="51"/>
      <c r="N770" s="51"/>
      <c r="O770" s="51"/>
      <c r="P770" s="41"/>
      <c r="Q770" s="51"/>
    </row>
    <row r="771" spans="1:17" ht="12.75">
      <c r="A771" s="41">
        <v>2015</v>
      </c>
      <c r="B771" s="41" t="s">
        <v>2670</v>
      </c>
      <c r="C771" s="41">
        <v>50240500</v>
      </c>
      <c r="D771" s="41" t="s">
        <v>1562</v>
      </c>
      <c r="E771" s="43" t="s">
        <v>1560</v>
      </c>
      <c r="G771" s="43" t="s">
        <v>1561</v>
      </c>
      <c r="H771" s="41">
        <v>101</v>
      </c>
      <c r="I771" s="43" t="s">
        <v>2689</v>
      </c>
      <c r="J771" s="50">
        <v>335000</v>
      </c>
      <c r="K771" s="50">
        <v>3350</v>
      </c>
      <c r="L771" s="50">
        <v>0</v>
      </c>
      <c r="M771" s="51"/>
      <c r="N771" s="51"/>
      <c r="O771" s="51"/>
      <c r="P771" s="41"/>
      <c r="Q771" s="51"/>
    </row>
    <row r="772" spans="1:17" ht="12.75">
      <c r="A772" s="41">
        <v>2015</v>
      </c>
      <c r="B772" s="41" t="s">
        <v>2670</v>
      </c>
      <c r="C772" s="41">
        <v>50240600</v>
      </c>
      <c r="D772" s="41" t="s">
        <v>1563</v>
      </c>
      <c r="E772" s="43" t="s">
        <v>1549</v>
      </c>
      <c r="G772" s="43" t="s">
        <v>1550</v>
      </c>
      <c r="H772" s="41">
        <v>101</v>
      </c>
      <c r="I772" s="43" t="s">
        <v>2689</v>
      </c>
      <c r="J772" s="50">
        <v>1004400</v>
      </c>
      <c r="K772" s="50">
        <v>10044</v>
      </c>
      <c r="L772" s="50">
        <v>0</v>
      </c>
      <c r="M772" s="51"/>
      <c r="N772" s="51"/>
      <c r="O772" s="51"/>
      <c r="P772" s="41"/>
      <c r="Q772" s="51"/>
    </row>
    <row r="773" spans="1:17" ht="12.75">
      <c r="A773" s="41">
        <v>2015</v>
      </c>
      <c r="B773" s="41" t="s">
        <v>2670</v>
      </c>
      <c r="C773" s="41">
        <v>50240625</v>
      </c>
      <c r="D773" s="41" t="s">
        <v>1564</v>
      </c>
      <c r="E773" s="43" t="s">
        <v>1565</v>
      </c>
      <c r="G773" s="43" t="s">
        <v>1566</v>
      </c>
      <c r="H773" s="41">
        <v>201</v>
      </c>
      <c r="I773" s="43" t="s">
        <v>2681</v>
      </c>
      <c r="J773" s="50">
        <v>99800</v>
      </c>
      <c r="K773" s="50">
        <v>715</v>
      </c>
      <c r="L773" s="50">
        <v>99800</v>
      </c>
      <c r="M773" s="51"/>
      <c r="N773" s="51"/>
      <c r="O773" s="51"/>
      <c r="P773" s="41"/>
      <c r="Q773" s="51"/>
    </row>
    <row r="774" spans="1:17" ht="12.75">
      <c r="A774" s="41">
        <v>2015</v>
      </c>
      <c r="B774" s="41" t="s">
        <v>2670</v>
      </c>
      <c r="C774" s="41">
        <v>50240650</v>
      </c>
      <c r="D774" s="41" t="s">
        <v>1567</v>
      </c>
      <c r="E774" s="43" t="s">
        <v>1545</v>
      </c>
      <c r="G774" s="43" t="s">
        <v>1545</v>
      </c>
      <c r="H774" s="41">
        <v>247</v>
      </c>
      <c r="I774" s="43" t="s">
        <v>1547</v>
      </c>
      <c r="J774" s="50">
        <v>37700</v>
      </c>
      <c r="K774" s="50">
        <v>471</v>
      </c>
      <c r="L774" s="50">
        <v>37700</v>
      </c>
      <c r="M774" s="51"/>
      <c r="N774" s="51"/>
      <c r="O774" s="51"/>
      <c r="P774" s="41"/>
      <c r="Q774" s="51"/>
    </row>
    <row r="775" spans="1:17" ht="12.75">
      <c r="A775" s="41">
        <v>2015</v>
      </c>
      <c r="B775" s="41" t="s">
        <v>2670</v>
      </c>
      <c r="C775" s="41">
        <v>50250700</v>
      </c>
      <c r="D775" s="41" t="s">
        <v>1568</v>
      </c>
      <c r="E775" s="43" t="s">
        <v>1569</v>
      </c>
      <c r="G775" s="43" t="s">
        <v>1570</v>
      </c>
      <c r="H775" s="41">
        <v>101</v>
      </c>
      <c r="I775" s="43" t="s">
        <v>2689</v>
      </c>
      <c r="J775" s="50">
        <v>194000</v>
      </c>
      <c r="K775" s="50">
        <v>970</v>
      </c>
      <c r="L775" s="50">
        <v>0</v>
      </c>
      <c r="M775" s="51"/>
      <c r="N775" s="51"/>
      <c r="O775" s="51"/>
      <c r="P775" s="41"/>
      <c r="Q775" s="51"/>
    </row>
    <row r="776" spans="1:17" ht="12.75">
      <c r="A776" s="41">
        <v>2015</v>
      </c>
      <c r="B776" s="41" t="s">
        <v>2670</v>
      </c>
      <c r="C776" s="41">
        <v>50250750</v>
      </c>
      <c r="D776" s="41" t="s">
        <v>1571</v>
      </c>
      <c r="E776" s="43" t="s">
        <v>3605</v>
      </c>
      <c r="G776" s="43" t="s">
        <v>3606</v>
      </c>
      <c r="H776" s="41">
        <v>101</v>
      </c>
      <c r="I776" s="43" t="s">
        <v>2689</v>
      </c>
      <c r="J776" s="50">
        <v>194000</v>
      </c>
      <c r="K776" s="50">
        <v>1940</v>
      </c>
      <c r="L776" s="50">
        <v>0</v>
      </c>
      <c r="M776" s="51"/>
      <c r="N776" s="51"/>
      <c r="O776" s="51"/>
      <c r="P776" s="41"/>
      <c r="Q776" s="51"/>
    </row>
    <row r="777" spans="1:17" ht="12.75">
      <c r="A777" s="41">
        <v>2015</v>
      </c>
      <c r="B777" s="41" t="s">
        <v>2670</v>
      </c>
      <c r="C777" s="41">
        <v>50250800</v>
      </c>
      <c r="D777" s="41" t="s">
        <v>1572</v>
      </c>
      <c r="E777" s="43" t="s">
        <v>1560</v>
      </c>
      <c r="G777" s="43" t="s">
        <v>1561</v>
      </c>
      <c r="H777" s="41">
        <v>101</v>
      </c>
      <c r="I777" s="43" t="s">
        <v>2689</v>
      </c>
      <c r="J777" s="50">
        <v>541800</v>
      </c>
      <c r="K777" s="50">
        <v>5418</v>
      </c>
      <c r="L777" s="50">
        <v>0</v>
      </c>
      <c r="M777" s="51"/>
      <c r="N777" s="51"/>
      <c r="O777" s="51"/>
      <c r="P777" s="41"/>
      <c r="Q777" s="51"/>
    </row>
    <row r="778" spans="1:17" ht="12.75">
      <c r="A778" s="41">
        <v>2015</v>
      </c>
      <c r="B778" s="41" t="s">
        <v>2670</v>
      </c>
      <c r="C778" s="41">
        <v>50250825</v>
      </c>
      <c r="D778" s="41" t="s">
        <v>1573</v>
      </c>
      <c r="E778" s="43" t="s">
        <v>1560</v>
      </c>
      <c r="G778" s="43" t="s">
        <v>1561</v>
      </c>
      <c r="H778" s="41">
        <v>101</v>
      </c>
      <c r="I778" s="43" t="s">
        <v>2689</v>
      </c>
      <c r="J778" s="50">
        <v>300700</v>
      </c>
      <c r="K778" s="50">
        <v>3007</v>
      </c>
      <c r="L778" s="50">
        <v>0</v>
      </c>
      <c r="M778" s="51"/>
      <c r="N778" s="51"/>
      <c r="O778" s="51"/>
      <c r="P778" s="41"/>
      <c r="Q778" s="51"/>
    </row>
    <row r="779" spans="1:17" ht="12.75">
      <c r="A779" s="41">
        <v>2015</v>
      </c>
      <c r="B779" s="41" t="s">
        <v>2670</v>
      </c>
      <c r="C779" s="41">
        <v>50250850</v>
      </c>
      <c r="D779" s="41" t="s">
        <v>1574</v>
      </c>
      <c r="E779" s="43" t="s">
        <v>1575</v>
      </c>
      <c r="G779" s="43" t="s">
        <v>1576</v>
      </c>
      <c r="H779" s="41">
        <v>201</v>
      </c>
      <c r="I779" s="43" t="s">
        <v>2681</v>
      </c>
      <c r="J779" s="50">
        <v>177400</v>
      </c>
      <c r="K779" s="50">
        <v>1561</v>
      </c>
      <c r="L779" s="50">
        <v>177400</v>
      </c>
      <c r="M779" s="51"/>
      <c r="N779" s="51"/>
      <c r="O779" s="51"/>
      <c r="P779" s="41"/>
      <c r="Q779" s="51"/>
    </row>
    <row r="780" spans="1:17" ht="12.75">
      <c r="A780" s="41">
        <v>2015</v>
      </c>
      <c r="B780" s="41" t="s">
        <v>2670</v>
      </c>
      <c r="C780" s="41">
        <v>50250900</v>
      </c>
      <c r="D780" s="41" t="s">
        <v>1577</v>
      </c>
      <c r="E780" s="43" t="s">
        <v>1578</v>
      </c>
      <c r="F780" s="43" t="s">
        <v>1579</v>
      </c>
      <c r="G780" s="43" t="s">
        <v>1580</v>
      </c>
      <c r="H780" s="41">
        <v>953</v>
      </c>
      <c r="I780" s="43" t="s">
        <v>1581</v>
      </c>
      <c r="J780" s="50">
        <v>339500</v>
      </c>
      <c r="K780" s="50">
        <v>0</v>
      </c>
      <c r="L780" s="50">
        <v>0</v>
      </c>
      <c r="M780" s="51"/>
      <c r="N780" s="51"/>
      <c r="O780" s="51"/>
      <c r="P780" s="41"/>
      <c r="Q780" s="51"/>
    </row>
    <row r="781" spans="1:17" ht="12.75">
      <c r="A781" s="41">
        <v>2015</v>
      </c>
      <c r="B781" s="41" t="s">
        <v>2670</v>
      </c>
      <c r="C781" s="41">
        <v>50251000</v>
      </c>
      <c r="D781" s="41" t="s">
        <v>1582</v>
      </c>
      <c r="E781" s="43" t="s">
        <v>1583</v>
      </c>
      <c r="G781" s="43" t="s">
        <v>1584</v>
      </c>
      <c r="H781" s="41">
        <v>101</v>
      </c>
      <c r="I781" s="43" t="s">
        <v>2689</v>
      </c>
      <c r="J781" s="50">
        <v>363600</v>
      </c>
      <c r="K781" s="50">
        <v>3636</v>
      </c>
      <c r="L781" s="50">
        <v>0</v>
      </c>
      <c r="M781" s="51"/>
      <c r="N781" s="51"/>
      <c r="O781" s="51"/>
      <c r="P781" s="41"/>
      <c r="Q781" s="51"/>
    </row>
    <row r="782" spans="1:17" ht="12.75">
      <c r="A782" s="41">
        <v>2015</v>
      </c>
      <c r="B782" s="41" t="s">
        <v>2670</v>
      </c>
      <c r="C782" s="41">
        <v>50251100</v>
      </c>
      <c r="D782" s="41" t="s">
        <v>1585</v>
      </c>
      <c r="E782" s="43" t="s">
        <v>1586</v>
      </c>
      <c r="F782" s="43" t="s">
        <v>2772</v>
      </c>
      <c r="G782" s="43" t="s">
        <v>1587</v>
      </c>
      <c r="H782" s="41">
        <v>101</v>
      </c>
      <c r="I782" s="43" t="s">
        <v>2689</v>
      </c>
      <c r="J782" s="50">
        <v>408000</v>
      </c>
      <c r="K782" s="50">
        <v>2040</v>
      </c>
      <c r="L782" s="50">
        <v>0</v>
      </c>
      <c r="M782" s="51"/>
      <c r="N782" s="51"/>
      <c r="O782" s="51"/>
      <c r="P782" s="41"/>
      <c r="Q782" s="51"/>
    </row>
    <row r="783" spans="1:17" ht="12.75">
      <c r="A783" s="41">
        <v>2015</v>
      </c>
      <c r="B783" s="41" t="s">
        <v>2670</v>
      </c>
      <c r="C783" s="41">
        <v>50340400</v>
      </c>
      <c r="D783" s="41" t="s">
        <v>1588</v>
      </c>
      <c r="E783" s="43" t="s">
        <v>1589</v>
      </c>
      <c r="G783" s="43" t="s">
        <v>1590</v>
      </c>
      <c r="H783" s="41">
        <v>101</v>
      </c>
      <c r="I783" s="43" t="s">
        <v>2689</v>
      </c>
      <c r="J783" s="50">
        <v>1177400</v>
      </c>
      <c r="K783" s="50">
        <v>5887</v>
      </c>
      <c r="L783" s="50">
        <v>0</v>
      </c>
      <c r="M783" s="51"/>
      <c r="N783" s="51"/>
      <c r="O783" s="51"/>
      <c r="P783" s="41"/>
      <c r="Q783" s="51"/>
    </row>
    <row r="784" spans="1:17" ht="12.75">
      <c r="A784" s="41">
        <v>2015</v>
      </c>
      <c r="B784" s="41" t="s">
        <v>2670</v>
      </c>
      <c r="C784" s="41">
        <v>50340450</v>
      </c>
      <c r="D784" s="41" t="s">
        <v>1591</v>
      </c>
      <c r="E784" s="43" t="s">
        <v>1592</v>
      </c>
      <c r="G784" s="43" t="s">
        <v>1593</v>
      </c>
      <c r="H784" s="41">
        <v>201</v>
      </c>
      <c r="I784" s="43" t="s">
        <v>2681</v>
      </c>
      <c r="J784" s="50">
        <v>156900</v>
      </c>
      <c r="K784" s="50">
        <v>1338</v>
      </c>
      <c r="L784" s="50">
        <v>156900</v>
      </c>
      <c r="M784" s="51"/>
      <c r="N784" s="51"/>
      <c r="O784" s="51"/>
      <c r="P784" s="41"/>
      <c r="Q784" s="51"/>
    </row>
    <row r="785" spans="1:17" ht="12.75">
      <c r="A785" s="41">
        <v>2015</v>
      </c>
      <c r="B785" s="41" t="s">
        <v>2670</v>
      </c>
      <c r="C785" s="41">
        <v>50340500</v>
      </c>
      <c r="D785" s="41" t="s">
        <v>1594</v>
      </c>
      <c r="E785" s="43" t="s">
        <v>1589</v>
      </c>
      <c r="G785" s="43" t="s">
        <v>1590</v>
      </c>
      <c r="H785" s="41">
        <v>101</v>
      </c>
      <c r="I785" s="43" t="s">
        <v>2689</v>
      </c>
      <c r="J785" s="50">
        <v>754600</v>
      </c>
      <c r="K785" s="50">
        <v>7546</v>
      </c>
      <c r="L785" s="50">
        <v>0</v>
      </c>
      <c r="M785" s="51"/>
      <c r="N785" s="51"/>
      <c r="O785" s="51"/>
      <c r="P785" s="41"/>
      <c r="Q785" s="51"/>
    </row>
    <row r="786" spans="1:17" ht="12.75">
      <c r="A786" s="41">
        <v>2015</v>
      </c>
      <c r="B786" s="41" t="s">
        <v>2670</v>
      </c>
      <c r="C786" s="41">
        <v>50340550</v>
      </c>
      <c r="D786" s="41" t="s">
        <v>1595</v>
      </c>
      <c r="E786" s="43" t="s">
        <v>1589</v>
      </c>
      <c r="G786" s="43" t="s">
        <v>1590</v>
      </c>
      <c r="H786" s="41">
        <v>101</v>
      </c>
      <c r="I786" s="43" t="s">
        <v>2689</v>
      </c>
      <c r="J786" s="50">
        <v>316000</v>
      </c>
      <c r="K786" s="50">
        <v>2732</v>
      </c>
      <c r="L786" s="50">
        <v>258400</v>
      </c>
      <c r="M786" s="51"/>
      <c r="N786" s="51"/>
      <c r="O786" s="51"/>
      <c r="P786" s="41"/>
      <c r="Q786" s="51"/>
    </row>
    <row r="787" spans="1:17" ht="12.75">
      <c r="A787" s="41">
        <v>2015</v>
      </c>
      <c r="B787" s="41" t="s">
        <v>2670</v>
      </c>
      <c r="C787" s="41">
        <v>50340600</v>
      </c>
      <c r="D787" s="41" t="s">
        <v>1596</v>
      </c>
      <c r="E787" s="43" t="s">
        <v>1597</v>
      </c>
      <c r="G787" s="43" t="s">
        <v>1598</v>
      </c>
      <c r="H787" s="41">
        <v>201</v>
      </c>
      <c r="I787" s="43" t="s">
        <v>2681</v>
      </c>
      <c r="J787" s="50">
        <v>174500</v>
      </c>
      <c r="K787" s="50">
        <v>1530</v>
      </c>
      <c r="L787" s="50">
        <v>174500</v>
      </c>
      <c r="M787" s="51"/>
      <c r="N787" s="51"/>
      <c r="O787" s="51"/>
      <c r="P787" s="41"/>
      <c r="Q787" s="51"/>
    </row>
    <row r="788" spans="1:17" ht="12.75">
      <c r="A788" s="41">
        <v>2015</v>
      </c>
      <c r="B788" s="41" t="s">
        <v>2670</v>
      </c>
      <c r="C788" s="41">
        <v>50340700</v>
      </c>
      <c r="D788" s="41" t="s">
        <v>1599</v>
      </c>
      <c r="E788" s="43" t="s">
        <v>1600</v>
      </c>
      <c r="G788" s="43" t="s">
        <v>1601</v>
      </c>
      <c r="H788" s="41">
        <v>201</v>
      </c>
      <c r="I788" s="43" t="s">
        <v>2681</v>
      </c>
      <c r="J788" s="50">
        <v>155400</v>
      </c>
      <c r="K788" s="50">
        <v>1321</v>
      </c>
      <c r="L788" s="50">
        <v>155400</v>
      </c>
      <c r="M788" s="51"/>
      <c r="N788" s="51"/>
      <c r="O788" s="51"/>
      <c r="P788" s="41"/>
      <c r="Q788" s="51"/>
    </row>
    <row r="789" spans="1:17" ht="12.75">
      <c r="A789" s="41">
        <v>2015</v>
      </c>
      <c r="B789" s="41" t="s">
        <v>2670</v>
      </c>
      <c r="C789" s="41">
        <v>50340750</v>
      </c>
      <c r="D789" s="41" t="s">
        <v>1602</v>
      </c>
      <c r="E789" s="43" t="s">
        <v>1603</v>
      </c>
      <c r="G789" s="43" t="s">
        <v>1604</v>
      </c>
      <c r="H789" s="41">
        <v>101</v>
      </c>
      <c r="I789" s="43" t="s">
        <v>2689</v>
      </c>
      <c r="J789" s="50">
        <v>589000</v>
      </c>
      <c r="K789" s="50">
        <v>2945</v>
      </c>
      <c r="L789" s="50">
        <v>0</v>
      </c>
      <c r="M789" s="51"/>
      <c r="N789" s="51"/>
      <c r="O789" s="51"/>
      <c r="P789" s="41"/>
      <c r="Q789" s="51"/>
    </row>
    <row r="790" spans="1:17" ht="12.75">
      <c r="A790" s="41">
        <v>2015</v>
      </c>
      <c r="B790" s="41" t="s">
        <v>2670</v>
      </c>
      <c r="C790" s="41">
        <v>50340800</v>
      </c>
      <c r="D790" s="41" t="s">
        <v>1605</v>
      </c>
      <c r="E790" s="43" t="s">
        <v>1606</v>
      </c>
      <c r="F790" s="43" t="s">
        <v>1607</v>
      </c>
      <c r="G790" s="43" t="s">
        <v>1608</v>
      </c>
      <c r="H790" s="41">
        <v>101</v>
      </c>
      <c r="I790" s="43" t="s">
        <v>2689</v>
      </c>
      <c r="J790" s="50">
        <v>540200</v>
      </c>
      <c r="K790" s="50">
        <v>5402</v>
      </c>
      <c r="L790" s="50">
        <v>0</v>
      </c>
      <c r="M790" s="51"/>
      <c r="N790" s="51"/>
      <c r="O790" s="51"/>
      <c r="P790" s="41"/>
      <c r="Q790" s="51"/>
    </row>
    <row r="791" spans="1:17" ht="12.75">
      <c r="A791" s="41">
        <v>2015</v>
      </c>
      <c r="B791" s="41" t="s">
        <v>2670</v>
      </c>
      <c r="C791" s="41">
        <v>50350100</v>
      </c>
      <c r="D791" s="41" t="s">
        <v>1609</v>
      </c>
      <c r="E791" s="43" t="s">
        <v>1610</v>
      </c>
      <c r="G791" s="43" t="s">
        <v>1611</v>
      </c>
      <c r="H791" s="41">
        <v>101</v>
      </c>
      <c r="I791" s="43" t="s">
        <v>2689</v>
      </c>
      <c r="J791" s="50">
        <v>932100</v>
      </c>
      <c r="K791" s="50">
        <v>4292</v>
      </c>
      <c r="L791" s="50">
        <v>0</v>
      </c>
      <c r="M791" s="51"/>
      <c r="N791" s="51"/>
      <c r="O791" s="51"/>
      <c r="P791" s="41"/>
      <c r="Q791" s="51"/>
    </row>
    <row r="792" spans="1:17" ht="12.75">
      <c r="A792" s="41">
        <v>2015</v>
      </c>
      <c r="B792" s="41" t="s">
        <v>2670</v>
      </c>
      <c r="C792" s="41">
        <v>50350110</v>
      </c>
      <c r="D792" s="41" t="s">
        <v>1612</v>
      </c>
      <c r="E792" s="43" t="s">
        <v>1613</v>
      </c>
      <c r="G792" s="43" t="s">
        <v>1614</v>
      </c>
      <c r="H792" s="41">
        <v>101</v>
      </c>
      <c r="I792" s="43" t="s">
        <v>2689</v>
      </c>
      <c r="J792" s="50">
        <v>365100</v>
      </c>
      <c r="K792" s="50">
        <v>3651</v>
      </c>
      <c r="L792" s="50">
        <v>0</v>
      </c>
      <c r="M792" s="51"/>
      <c r="N792" s="51"/>
      <c r="O792" s="51"/>
      <c r="P792" s="41"/>
      <c r="Q792" s="51"/>
    </row>
    <row r="793" spans="1:17" ht="12.75">
      <c r="A793" s="41">
        <v>2015</v>
      </c>
      <c r="B793" s="41" t="s">
        <v>2670</v>
      </c>
      <c r="C793" s="41">
        <v>50350120</v>
      </c>
      <c r="D793" s="41" t="s">
        <v>1615</v>
      </c>
      <c r="E793" s="43" t="s">
        <v>1616</v>
      </c>
      <c r="G793" s="43" t="s">
        <v>1617</v>
      </c>
      <c r="H793" s="41">
        <v>206</v>
      </c>
      <c r="I793" s="43" t="s">
        <v>2796</v>
      </c>
      <c r="J793" s="50">
        <v>12600</v>
      </c>
      <c r="K793" s="50">
        <v>158</v>
      </c>
      <c r="L793" s="50">
        <v>12600</v>
      </c>
      <c r="M793" s="51"/>
      <c r="N793" s="51"/>
      <c r="O793" s="51"/>
      <c r="P793" s="41"/>
      <c r="Q793" s="51"/>
    </row>
    <row r="794" spans="1:17" ht="12.75">
      <c r="A794" s="41">
        <v>2015</v>
      </c>
      <c r="B794" s="41" t="s">
        <v>2670</v>
      </c>
      <c r="C794" s="41">
        <v>50350130</v>
      </c>
      <c r="D794" s="41" t="s">
        <v>1618</v>
      </c>
      <c r="E794" s="43" t="s">
        <v>1619</v>
      </c>
      <c r="G794" s="43" t="s">
        <v>1620</v>
      </c>
      <c r="H794" s="41">
        <v>101</v>
      </c>
      <c r="I794" s="43" t="s">
        <v>2689</v>
      </c>
      <c r="J794" s="50">
        <v>36000</v>
      </c>
      <c r="K794" s="50">
        <v>180</v>
      </c>
      <c r="L794" s="50">
        <v>0</v>
      </c>
      <c r="M794" s="51"/>
      <c r="N794" s="51"/>
      <c r="O794" s="51"/>
      <c r="P794" s="41"/>
      <c r="Q794" s="51"/>
    </row>
    <row r="795" spans="1:17" ht="12.75">
      <c r="A795" s="41">
        <v>2015</v>
      </c>
      <c r="B795" s="41" t="s">
        <v>2670</v>
      </c>
      <c r="C795" s="41">
        <v>50350135</v>
      </c>
      <c r="D795" s="41" t="s">
        <v>1621</v>
      </c>
      <c r="E795" s="43" t="s">
        <v>1622</v>
      </c>
      <c r="G795" s="43" t="s">
        <v>1623</v>
      </c>
      <c r="H795" s="41">
        <v>206</v>
      </c>
      <c r="I795" s="43" t="s">
        <v>2796</v>
      </c>
      <c r="J795" s="50">
        <v>19400</v>
      </c>
      <c r="K795" s="50">
        <v>243</v>
      </c>
      <c r="L795" s="50">
        <v>19400</v>
      </c>
      <c r="M795" s="51"/>
      <c r="N795" s="51"/>
      <c r="O795" s="51"/>
      <c r="P795" s="41"/>
      <c r="Q795" s="51"/>
    </row>
    <row r="796" spans="1:17" ht="12.75">
      <c r="A796" s="41">
        <v>2015</v>
      </c>
      <c r="B796" s="41" t="s">
        <v>2670</v>
      </c>
      <c r="C796" s="41">
        <v>50350200</v>
      </c>
      <c r="D796" s="41" t="s">
        <v>1624</v>
      </c>
      <c r="E796" s="43" t="s">
        <v>1625</v>
      </c>
      <c r="G796" s="43" t="s">
        <v>1626</v>
      </c>
      <c r="H796" s="41">
        <v>101</v>
      </c>
      <c r="I796" s="43" t="s">
        <v>2689</v>
      </c>
      <c r="J796" s="50">
        <v>845600</v>
      </c>
      <c r="K796" s="50">
        <v>8396</v>
      </c>
      <c r="L796" s="50">
        <v>92600</v>
      </c>
      <c r="M796" s="51"/>
      <c r="N796" s="51"/>
      <c r="O796" s="51"/>
      <c r="P796" s="41"/>
      <c r="Q796" s="51"/>
    </row>
    <row r="797" spans="1:17" ht="12.75">
      <c r="A797" s="41">
        <v>2015</v>
      </c>
      <c r="B797" s="41" t="s">
        <v>2670</v>
      </c>
      <c r="C797" s="41">
        <v>50350250</v>
      </c>
      <c r="D797" s="41" t="s">
        <v>1627</v>
      </c>
      <c r="E797" s="43" t="s">
        <v>1628</v>
      </c>
      <c r="G797" s="43" t="s">
        <v>1629</v>
      </c>
      <c r="H797" s="41">
        <v>101</v>
      </c>
      <c r="I797" s="43" t="s">
        <v>2689</v>
      </c>
      <c r="J797" s="50">
        <v>752900</v>
      </c>
      <c r="K797" s="50">
        <v>6274</v>
      </c>
      <c r="L797" s="50">
        <v>0</v>
      </c>
      <c r="M797" s="51"/>
      <c r="N797" s="51"/>
      <c r="O797" s="51"/>
      <c r="P797" s="41"/>
      <c r="Q797" s="51"/>
    </row>
    <row r="798" spans="1:17" ht="12.75">
      <c r="A798" s="41">
        <v>2015</v>
      </c>
      <c r="B798" s="41" t="s">
        <v>2670</v>
      </c>
      <c r="C798" s="41">
        <v>50350300</v>
      </c>
      <c r="D798" s="41" t="s">
        <v>1630</v>
      </c>
      <c r="E798" s="43" t="s">
        <v>1631</v>
      </c>
      <c r="F798" s="43" t="s">
        <v>1632</v>
      </c>
      <c r="G798" s="43" t="s">
        <v>1633</v>
      </c>
      <c r="H798" s="41">
        <v>101</v>
      </c>
      <c r="I798" s="43" t="s">
        <v>2689</v>
      </c>
      <c r="J798" s="50">
        <v>326600</v>
      </c>
      <c r="K798" s="50">
        <v>3386</v>
      </c>
      <c r="L798" s="50">
        <v>24000</v>
      </c>
      <c r="M798" s="51"/>
      <c r="N798" s="51"/>
      <c r="O798" s="51"/>
      <c r="P798" s="41"/>
      <c r="Q798" s="51"/>
    </row>
    <row r="799" spans="1:17" ht="12.75">
      <c r="A799" s="41">
        <v>2015</v>
      </c>
      <c r="B799" s="41" t="s">
        <v>2670</v>
      </c>
      <c r="C799" s="41">
        <v>50350350</v>
      </c>
      <c r="D799" s="41" t="s">
        <v>1634</v>
      </c>
      <c r="E799" s="43" t="s">
        <v>1635</v>
      </c>
      <c r="G799" s="43" t="s">
        <v>1636</v>
      </c>
      <c r="H799" s="41">
        <v>201</v>
      </c>
      <c r="I799" s="43" t="s">
        <v>2681</v>
      </c>
      <c r="J799" s="50">
        <v>186300</v>
      </c>
      <c r="K799" s="50">
        <v>1658</v>
      </c>
      <c r="L799" s="50">
        <v>186300</v>
      </c>
      <c r="M799" s="51"/>
      <c r="N799" s="51"/>
      <c r="O799" s="51"/>
      <c r="P799" s="41"/>
      <c r="Q799" s="51"/>
    </row>
    <row r="800" spans="1:17" ht="12.75">
      <c r="A800" s="41">
        <v>2015</v>
      </c>
      <c r="B800" s="41" t="s">
        <v>2670</v>
      </c>
      <c r="C800" s="41">
        <v>50350400</v>
      </c>
      <c r="D800" s="41" t="s">
        <v>1637</v>
      </c>
      <c r="E800" s="43" t="s">
        <v>1638</v>
      </c>
      <c r="G800" s="43" t="s">
        <v>1639</v>
      </c>
      <c r="H800" s="41">
        <v>101</v>
      </c>
      <c r="I800" s="43" t="s">
        <v>2689</v>
      </c>
      <c r="J800" s="50">
        <v>746900</v>
      </c>
      <c r="K800" s="50">
        <v>3735</v>
      </c>
      <c r="L800" s="50">
        <v>0</v>
      </c>
      <c r="M800" s="51"/>
      <c r="N800" s="51"/>
      <c r="O800" s="51"/>
      <c r="P800" s="41"/>
      <c r="Q800" s="51"/>
    </row>
    <row r="801" spans="1:17" ht="12.75">
      <c r="A801" s="41">
        <v>2015</v>
      </c>
      <c r="B801" s="41" t="s">
        <v>2670</v>
      </c>
      <c r="C801" s="41">
        <v>50350450</v>
      </c>
      <c r="D801" s="41" t="s">
        <v>1640</v>
      </c>
      <c r="E801" s="43" t="s">
        <v>4020</v>
      </c>
      <c r="G801" s="43" t="s">
        <v>4021</v>
      </c>
      <c r="H801" s="41">
        <v>101</v>
      </c>
      <c r="I801" s="43" t="s">
        <v>2689</v>
      </c>
      <c r="J801" s="50">
        <v>498600</v>
      </c>
      <c r="K801" s="50">
        <v>2493</v>
      </c>
      <c r="L801" s="50">
        <v>0</v>
      </c>
      <c r="M801" s="51"/>
      <c r="N801" s="51"/>
      <c r="O801" s="51"/>
      <c r="P801" s="41"/>
      <c r="Q801" s="51"/>
    </row>
    <row r="802" spans="1:17" ht="12.75">
      <c r="A802" s="41">
        <v>2015</v>
      </c>
      <c r="B802" s="41" t="s">
        <v>2670</v>
      </c>
      <c r="C802" s="41">
        <v>50360100</v>
      </c>
      <c r="D802" s="41" t="s">
        <v>1641</v>
      </c>
      <c r="E802" s="43" t="s">
        <v>1642</v>
      </c>
      <c r="G802" s="43" t="s">
        <v>1643</v>
      </c>
      <c r="H802" s="41">
        <v>101</v>
      </c>
      <c r="I802" s="43" t="s">
        <v>2689</v>
      </c>
      <c r="J802" s="50">
        <v>501800</v>
      </c>
      <c r="K802" s="50">
        <v>5018</v>
      </c>
      <c r="L802" s="50">
        <v>0</v>
      </c>
      <c r="M802" s="51"/>
      <c r="N802" s="51"/>
      <c r="O802" s="51"/>
      <c r="P802" s="41"/>
      <c r="Q802" s="51"/>
    </row>
    <row r="803" spans="1:17" ht="12.75">
      <c r="A803" s="41">
        <v>2015</v>
      </c>
      <c r="B803" s="41" t="s">
        <v>2670</v>
      </c>
      <c r="C803" s="41">
        <v>50360150</v>
      </c>
      <c r="D803" s="41" t="s">
        <v>1644</v>
      </c>
      <c r="E803" s="43" t="s">
        <v>1610</v>
      </c>
      <c r="G803" s="43" t="s">
        <v>1611</v>
      </c>
      <c r="H803" s="41">
        <v>101</v>
      </c>
      <c r="I803" s="43" t="s">
        <v>2689</v>
      </c>
      <c r="J803" s="50">
        <v>403300</v>
      </c>
      <c r="K803" s="50">
        <v>3672</v>
      </c>
      <c r="L803" s="50">
        <v>343700</v>
      </c>
      <c r="M803" s="51"/>
      <c r="N803" s="51"/>
      <c r="O803" s="51"/>
      <c r="P803" s="41"/>
      <c r="Q803" s="51"/>
    </row>
    <row r="804" spans="1:17" ht="12.75">
      <c r="A804" s="41">
        <v>2015</v>
      </c>
      <c r="B804" s="41" t="s">
        <v>2670</v>
      </c>
      <c r="C804" s="41">
        <v>50360200</v>
      </c>
      <c r="D804" s="41" t="s">
        <v>1645</v>
      </c>
      <c r="E804" s="43" t="s">
        <v>1610</v>
      </c>
      <c r="G804" s="43" t="s">
        <v>1611</v>
      </c>
      <c r="H804" s="41">
        <v>101</v>
      </c>
      <c r="I804" s="43" t="s">
        <v>2689</v>
      </c>
      <c r="J804" s="50">
        <v>150100</v>
      </c>
      <c r="K804" s="50">
        <v>751</v>
      </c>
      <c r="L804" s="50">
        <v>0</v>
      </c>
      <c r="M804" s="51"/>
      <c r="N804" s="51"/>
      <c r="O804" s="51"/>
      <c r="P804" s="41"/>
      <c r="Q804" s="51"/>
    </row>
    <row r="805" spans="1:17" ht="12.75">
      <c r="A805" s="41">
        <v>2015</v>
      </c>
      <c r="B805" s="41" t="s">
        <v>2670</v>
      </c>
      <c r="C805" s="41">
        <v>50360210</v>
      </c>
      <c r="D805" s="41" t="s">
        <v>1646</v>
      </c>
      <c r="E805" s="43" t="s">
        <v>1616</v>
      </c>
      <c r="G805" s="43" t="s">
        <v>1617</v>
      </c>
      <c r="H805" s="41">
        <v>206</v>
      </c>
      <c r="I805" s="43" t="s">
        <v>2796</v>
      </c>
      <c r="J805" s="50">
        <v>2300</v>
      </c>
      <c r="K805" s="50">
        <v>29</v>
      </c>
      <c r="L805" s="50">
        <v>2300</v>
      </c>
      <c r="M805" s="51"/>
      <c r="N805" s="51"/>
      <c r="O805" s="51"/>
      <c r="P805" s="41"/>
      <c r="Q805" s="51"/>
    </row>
    <row r="806" spans="1:17" ht="12.75">
      <c r="A806" s="41">
        <v>2015</v>
      </c>
      <c r="B806" s="41" t="s">
        <v>2670</v>
      </c>
      <c r="C806" s="41">
        <v>50360220</v>
      </c>
      <c r="D806" s="41" t="s">
        <v>1647</v>
      </c>
      <c r="E806" s="43" t="s">
        <v>1619</v>
      </c>
      <c r="G806" s="43" t="s">
        <v>1620</v>
      </c>
      <c r="H806" s="41">
        <v>206</v>
      </c>
      <c r="I806" s="43" t="s">
        <v>2796</v>
      </c>
      <c r="J806" s="50">
        <v>3400</v>
      </c>
      <c r="K806" s="50">
        <v>43</v>
      </c>
      <c r="L806" s="50">
        <v>3400</v>
      </c>
      <c r="M806" s="51"/>
      <c r="N806" s="51"/>
      <c r="O806" s="51"/>
      <c r="P806" s="41"/>
      <c r="Q806" s="51"/>
    </row>
    <row r="807" spans="1:17" ht="12.75">
      <c r="A807" s="41">
        <v>2015</v>
      </c>
      <c r="B807" s="41" t="s">
        <v>2670</v>
      </c>
      <c r="C807" s="41">
        <v>50360300</v>
      </c>
      <c r="D807" s="41" t="s">
        <v>1648</v>
      </c>
      <c r="E807" s="43" t="s">
        <v>1649</v>
      </c>
      <c r="F807" s="43" t="s">
        <v>1650</v>
      </c>
      <c r="G807" s="43" t="s">
        <v>1651</v>
      </c>
      <c r="H807" s="41">
        <v>201</v>
      </c>
      <c r="I807" s="43" t="s">
        <v>2681</v>
      </c>
      <c r="J807" s="50">
        <v>13300</v>
      </c>
      <c r="K807" s="50">
        <v>133</v>
      </c>
      <c r="L807" s="50">
        <v>13300</v>
      </c>
      <c r="M807" s="51"/>
      <c r="N807" s="51"/>
      <c r="O807" s="51"/>
      <c r="P807" s="41"/>
      <c r="Q807" s="51"/>
    </row>
    <row r="808" spans="1:17" ht="12.75">
      <c r="A808" s="41">
        <v>2015</v>
      </c>
      <c r="B808" s="41" t="s">
        <v>2670</v>
      </c>
      <c r="C808" s="41">
        <v>50360600</v>
      </c>
      <c r="D808" s="41" t="s">
        <v>1652</v>
      </c>
      <c r="E808" s="43" t="s">
        <v>1653</v>
      </c>
      <c r="G808" s="43" t="s">
        <v>1654</v>
      </c>
      <c r="H808" s="41">
        <v>201</v>
      </c>
      <c r="I808" s="43" t="s">
        <v>2681</v>
      </c>
      <c r="J808" s="50">
        <v>212800</v>
      </c>
      <c r="K808" s="50">
        <v>1947</v>
      </c>
      <c r="L808" s="50">
        <v>212800</v>
      </c>
      <c r="M808" s="51"/>
      <c r="N808" s="51"/>
      <c r="O808" s="51"/>
      <c r="P808" s="41"/>
      <c r="Q808" s="51"/>
    </row>
    <row r="809" spans="1:17" ht="12.75">
      <c r="A809" s="41">
        <v>2015</v>
      </c>
      <c r="B809" s="41" t="s">
        <v>2670</v>
      </c>
      <c r="C809" s="41">
        <v>50360700</v>
      </c>
      <c r="D809" s="41" t="s">
        <v>1655</v>
      </c>
      <c r="E809" s="43" t="s">
        <v>1656</v>
      </c>
      <c r="G809" s="43" t="s">
        <v>1657</v>
      </c>
      <c r="H809" s="41">
        <v>201</v>
      </c>
      <c r="I809" s="43" t="s">
        <v>2681</v>
      </c>
      <c r="J809" s="50">
        <v>102900</v>
      </c>
      <c r="K809" s="50">
        <v>749</v>
      </c>
      <c r="L809" s="50">
        <v>102900</v>
      </c>
      <c r="M809" s="51"/>
      <c r="N809" s="51"/>
      <c r="O809" s="51"/>
      <c r="P809" s="41"/>
      <c r="Q809" s="51"/>
    </row>
    <row r="810" spans="1:17" ht="12.75">
      <c r="A810" s="41">
        <v>2015</v>
      </c>
      <c r="B810" s="41" t="s">
        <v>2670</v>
      </c>
      <c r="C810" s="41">
        <v>50360800</v>
      </c>
      <c r="D810" s="41" t="s">
        <v>1658</v>
      </c>
      <c r="E810" s="43" t="s">
        <v>1586</v>
      </c>
      <c r="F810" s="43" t="s">
        <v>2772</v>
      </c>
      <c r="G810" s="43" t="s">
        <v>1587</v>
      </c>
      <c r="H810" s="41">
        <v>101</v>
      </c>
      <c r="I810" s="43" t="s">
        <v>2689</v>
      </c>
      <c r="J810" s="50">
        <v>664400</v>
      </c>
      <c r="K810" s="50">
        <v>3322</v>
      </c>
      <c r="L810" s="50">
        <v>0</v>
      </c>
      <c r="M810" s="51"/>
      <c r="N810" s="51"/>
      <c r="O810" s="51"/>
      <c r="P810" s="41"/>
      <c r="Q810" s="51"/>
    </row>
    <row r="811" spans="1:17" ht="12.75">
      <c r="A811" s="41">
        <v>2015</v>
      </c>
      <c r="B811" s="41" t="s">
        <v>2670</v>
      </c>
      <c r="C811" s="41">
        <v>56000010</v>
      </c>
      <c r="D811" s="41" t="s">
        <v>1659</v>
      </c>
      <c r="E811" s="43" t="s">
        <v>3577</v>
      </c>
      <c r="F811" s="43" t="s">
        <v>3578</v>
      </c>
      <c r="G811" s="43" t="s">
        <v>3577</v>
      </c>
      <c r="H811" s="41">
        <v>101</v>
      </c>
      <c r="I811" s="43" t="s">
        <v>2689</v>
      </c>
      <c r="J811" s="50">
        <v>421100</v>
      </c>
      <c r="K811" s="50">
        <v>2993</v>
      </c>
      <c r="L811" s="50">
        <v>276700</v>
      </c>
      <c r="M811" s="51"/>
      <c r="N811" s="51"/>
      <c r="O811" s="51"/>
      <c r="P811" s="41"/>
      <c r="Q811" s="51"/>
    </row>
    <row r="812" spans="1:17" ht="12.75">
      <c r="A812" s="41">
        <v>2015</v>
      </c>
      <c r="B812" s="41" t="s">
        <v>2670</v>
      </c>
      <c r="C812" s="41">
        <v>56000020</v>
      </c>
      <c r="D812" s="41" t="s">
        <v>1660</v>
      </c>
      <c r="E812" s="43" t="s">
        <v>1661</v>
      </c>
      <c r="G812" s="43" t="s">
        <v>1662</v>
      </c>
      <c r="H812" s="41">
        <v>101</v>
      </c>
      <c r="I812" s="43" t="s">
        <v>2689</v>
      </c>
      <c r="J812" s="50">
        <v>28000</v>
      </c>
      <c r="K812" s="50">
        <v>140</v>
      </c>
      <c r="L812" s="50">
        <v>0</v>
      </c>
      <c r="M812" s="51"/>
      <c r="N812" s="51"/>
      <c r="O812" s="51"/>
      <c r="P812" s="41"/>
      <c r="Q812" s="51"/>
    </row>
    <row r="813" spans="1:17" ht="12.75">
      <c r="A813" s="41">
        <v>2015</v>
      </c>
      <c r="B813" s="41" t="s">
        <v>2670</v>
      </c>
      <c r="C813" s="41">
        <v>56000021</v>
      </c>
      <c r="D813" s="41" t="s">
        <v>1663</v>
      </c>
      <c r="E813" s="43" t="s">
        <v>1661</v>
      </c>
      <c r="G813" s="43" t="s">
        <v>1662</v>
      </c>
      <c r="H813" s="41">
        <v>101</v>
      </c>
      <c r="I813" s="43" t="s">
        <v>2689</v>
      </c>
      <c r="J813" s="50">
        <v>234800</v>
      </c>
      <c r="K813" s="50">
        <v>1174</v>
      </c>
      <c r="L813" s="50">
        <v>0</v>
      </c>
      <c r="M813" s="51"/>
      <c r="N813" s="51"/>
      <c r="O813" s="51"/>
      <c r="P813" s="41"/>
      <c r="Q813" s="51"/>
    </row>
    <row r="814" spans="1:17" ht="12.75">
      <c r="A814" s="41">
        <v>2015</v>
      </c>
      <c r="B814" s="41" t="s">
        <v>2670</v>
      </c>
      <c r="C814" s="41">
        <v>56000022</v>
      </c>
      <c r="D814" s="41" t="s">
        <v>1664</v>
      </c>
      <c r="E814" s="43" t="s">
        <v>1661</v>
      </c>
      <c r="G814" s="43" t="s">
        <v>1662</v>
      </c>
      <c r="H814" s="41">
        <v>101</v>
      </c>
      <c r="I814" s="43" t="s">
        <v>2689</v>
      </c>
      <c r="J814" s="50">
        <v>316800</v>
      </c>
      <c r="K814" s="50">
        <v>1584</v>
      </c>
      <c r="L814" s="50">
        <v>0</v>
      </c>
      <c r="M814" s="51"/>
      <c r="N814" s="51"/>
      <c r="O814" s="51"/>
      <c r="P814" s="41"/>
      <c r="Q814" s="51"/>
    </row>
    <row r="815" spans="1:17" ht="12.75">
      <c r="A815" s="41">
        <v>2015</v>
      </c>
      <c r="B815" s="41" t="s">
        <v>2670</v>
      </c>
      <c r="C815" s="41">
        <v>56000023</v>
      </c>
      <c r="D815" s="41" t="s">
        <v>1665</v>
      </c>
      <c r="E815" s="43" t="s">
        <v>1666</v>
      </c>
      <c r="G815" s="43" t="s">
        <v>1667</v>
      </c>
      <c r="H815" s="41">
        <v>201</v>
      </c>
      <c r="I815" s="43" t="s">
        <v>2681</v>
      </c>
      <c r="J815" s="50">
        <v>5400</v>
      </c>
      <c r="K815" s="50">
        <v>54</v>
      </c>
      <c r="L815" s="50">
        <v>5400</v>
      </c>
      <c r="M815" s="51"/>
      <c r="N815" s="51"/>
      <c r="O815" s="51"/>
      <c r="P815" s="41"/>
      <c r="Q815" s="51"/>
    </row>
    <row r="816" spans="1:17" ht="12.75">
      <c r="A816" s="41">
        <v>2015</v>
      </c>
      <c r="B816" s="41" t="s">
        <v>2670</v>
      </c>
      <c r="C816" s="41">
        <v>56000024</v>
      </c>
      <c r="D816" s="41" t="s">
        <v>1668</v>
      </c>
      <c r="E816" s="43" t="s">
        <v>1669</v>
      </c>
      <c r="G816" s="43" t="s">
        <v>1670</v>
      </c>
      <c r="H816" s="41">
        <v>101</v>
      </c>
      <c r="I816" s="43" t="s">
        <v>2689</v>
      </c>
      <c r="J816" s="50">
        <v>38100</v>
      </c>
      <c r="K816" s="50">
        <v>381</v>
      </c>
      <c r="L816" s="50">
        <v>0</v>
      </c>
      <c r="M816" s="51"/>
      <c r="N816" s="51"/>
      <c r="O816" s="51"/>
      <c r="P816" s="41"/>
      <c r="Q816" s="51"/>
    </row>
    <row r="817" spans="1:17" ht="12.75">
      <c r="A817" s="41">
        <v>2015</v>
      </c>
      <c r="B817" s="41" t="s">
        <v>2670</v>
      </c>
      <c r="C817" s="41">
        <v>56000025</v>
      </c>
      <c r="D817" s="41" t="s">
        <v>1671</v>
      </c>
      <c r="E817" s="43" t="s">
        <v>1666</v>
      </c>
      <c r="G817" s="43" t="s">
        <v>1667</v>
      </c>
      <c r="H817" s="41">
        <v>201</v>
      </c>
      <c r="I817" s="43" t="s">
        <v>2681</v>
      </c>
      <c r="J817" s="50">
        <v>3200</v>
      </c>
      <c r="K817" s="50">
        <v>32</v>
      </c>
      <c r="L817" s="50">
        <v>3200</v>
      </c>
      <c r="M817" s="51"/>
      <c r="N817" s="51"/>
      <c r="O817" s="51"/>
      <c r="P817" s="41"/>
      <c r="Q817" s="51"/>
    </row>
    <row r="818" spans="1:17" ht="12.75">
      <c r="A818" s="41">
        <v>2015</v>
      </c>
      <c r="B818" s="41" t="s">
        <v>2670</v>
      </c>
      <c r="C818" s="41">
        <v>56000026</v>
      </c>
      <c r="D818" s="41" t="s">
        <v>1672</v>
      </c>
      <c r="E818" s="43" t="s">
        <v>1673</v>
      </c>
      <c r="F818" s="43" t="s">
        <v>1674</v>
      </c>
      <c r="G818" s="43" t="s">
        <v>1675</v>
      </c>
      <c r="H818" s="41">
        <v>101</v>
      </c>
      <c r="I818" s="43" t="s">
        <v>2689</v>
      </c>
      <c r="J818" s="50">
        <v>8700</v>
      </c>
      <c r="K818" s="50">
        <v>44</v>
      </c>
      <c r="L818" s="50">
        <v>0</v>
      </c>
      <c r="M818" s="51"/>
      <c r="N818" s="51"/>
      <c r="O818" s="51"/>
      <c r="P818" s="41"/>
      <c r="Q818" s="51"/>
    </row>
    <row r="819" spans="1:17" ht="12.75">
      <c r="A819" s="41">
        <v>2015</v>
      </c>
      <c r="B819" s="41" t="s">
        <v>2670</v>
      </c>
      <c r="C819" s="41">
        <v>56000030</v>
      </c>
      <c r="D819" s="41" t="s">
        <v>1676</v>
      </c>
      <c r="E819" s="43" t="s">
        <v>1666</v>
      </c>
      <c r="G819" s="43" t="s">
        <v>1667</v>
      </c>
      <c r="H819" s="41">
        <v>201</v>
      </c>
      <c r="I819" s="43" t="s">
        <v>2681</v>
      </c>
      <c r="J819" s="50">
        <v>115600</v>
      </c>
      <c r="K819" s="50">
        <v>895</v>
      </c>
      <c r="L819" s="50">
        <v>115600</v>
      </c>
      <c r="M819" s="51"/>
      <c r="N819" s="51"/>
      <c r="O819" s="51"/>
      <c r="P819" s="41"/>
      <c r="Q819" s="51"/>
    </row>
    <row r="820" spans="1:17" ht="12.75">
      <c r="A820" s="41">
        <v>2015</v>
      </c>
      <c r="B820" s="41" t="s">
        <v>2670</v>
      </c>
      <c r="C820" s="41">
        <v>59970020</v>
      </c>
      <c r="D820" s="41" t="s">
        <v>1677</v>
      </c>
      <c r="E820" s="43" t="s">
        <v>1678</v>
      </c>
      <c r="F820" s="43" t="s">
        <v>1679</v>
      </c>
      <c r="G820" s="43" t="s">
        <v>1678</v>
      </c>
      <c r="H820" s="41">
        <v>235</v>
      </c>
      <c r="I820" s="43" t="s">
        <v>3523</v>
      </c>
      <c r="J820" s="50">
        <v>241600</v>
      </c>
      <c r="K820" s="50">
        <v>4832</v>
      </c>
      <c r="L820" s="50">
        <v>241600</v>
      </c>
      <c r="M820" s="51"/>
      <c r="N820" s="51"/>
      <c r="O820" s="51"/>
      <c r="P820" s="41"/>
      <c r="Q820" s="51"/>
    </row>
    <row r="821" spans="1:17" ht="12.75">
      <c r="A821" s="41">
        <v>2015</v>
      </c>
      <c r="B821" s="41" t="s">
        <v>3525</v>
      </c>
      <c r="C821" s="41">
        <v>59990430</v>
      </c>
      <c r="D821" s="41" t="s">
        <v>1680</v>
      </c>
      <c r="E821" s="43" t="s">
        <v>1481</v>
      </c>
      <c r="G821" s="43" t="s">
        <v>1481</v>
      </c>
      <c r="H821" s="41">
        <v>444</v>
      </c>
      <c r="I821" s="43" t="s">
        <v>3528</v>
      </c>
      <c r="J821" s="50">
        <v>28600</v>
      </c>
      <c r="K821" s="50">
        <v>572</v>
      </c>
      <c r="L821" s="50">
        <v>28600</v>
      </c>
      <c r="M821" s="51"/>
      <c r="N821" s="51"/>
      <c r="O821" s="51"/>
      <c r="P821" s="41"/>
      <c r="Q821" s="51"/>
    </row>
    <row r="822" spans="1:17" ht="12.75">
      <c r="A822" s="41">
        <v>2015</v>
      </c>
      <c r="B822" s="41" t="s">
        <v>2670</v>
      </c>
      <c r="C822" s="41">
        <v>130120700</v>
      </c>
      <c r="D822" s="41">
        <v>130120700</v>
      </c>
      <c r="E822" s="43" t="s">
        <v>1681</v>
      </c>
      <c r="F822" s="43" t="s">
        <v>1682</v>
      </c>
      <c r="G822" s="43" t="s">
        <v>1681</v>
      </c>
      <c r="H822" s="41">
        <v>101</v>
      </c>
      <c r="I822" s="43" t="s">
        <v>2689</v>
      </c>
      <c r="J822" s="50">
        <v>1115800</v>
      </c>
      <c r="K822" s="50">
        <v>11158</v>
      </c>
      <c r="L822" s="50">
        <v>0</v>
      </c>
      <c r="M822" s="51"/>
      <c r="N822" s="51"/>
      <c r="O822" s="51"/>
      <c r="P822" s="41"/>
      <c r="Q822" s="51"/>
    </row>
    <row r="823" spans="1:17" ht="12.75">
      <c r="A823" s="41">
        <v>2015</v>
      </c>
      <c r="B823" s="41" t="s">
        <v>2670</v>
      </c>
      <c r="C823" s="41">
        <v>130130100</v>
      </c>
      <c r="D823" s="41">
        <v>130130100</v>
      </c>
      <c r="E823" s="43" t="s">
        <v>1681</v>
      </c>
      <c r="F823" s="43" t="s">
        <v>1682</v>
      </c>
      <c r="G823" s="43" t="s">
        <v>1681</v>
      </c>
      <c r="H823" s="41">
        <v>101</v>
      </c>
      <c r="I823" s="43" t="s">
        <v>2689</v>
      </c>
      <c r="J823" s="50">
        <v>847400</v>
      </c>
      <c r="K823" s="50">
        <v>8474</v>
      </c>
      <c r="L823" s="50">
        <v>0</v>
      </c>
      <c r="M823" s="51"/>
      <c r="N823" s="51"/>
      <c r="O823" s="51"/>
      <c r="P823" s="41"/>
      <c r="Q823" s="51"/>
    </row>
    <row r="824" spans="1:17" ht="12.75">
      <c r="A824" s="41">
        <v>2015</v>
      </c>
      <c r="B824" s="41" t="s">
        <v>2670</v>
      </c>
      <c r="C824" s="41">
        <v>130130200</v>
      </c>
      <c r="D824" s="41">
        <v>130130200</v>
      </c>
      <c r="E824" s="43" t="s">
        <v>1683</v>
      </c>
      <c r="G824" s="43" t="s">
        <v>1684</v>
      </c>
      <c r="H824" s="41">
        <v>101</v>
      </c>
      <c r="I824" s="43" t="s">
        <v>2689</v>
      </c>
      <c r="J824" s="50">
        <v>1421000</v>
      </c>
      <c r="K824" s="50">
        <v>14210</v>
      </c>
      <c r="L824" s="50">
        <v>0</v>
      </c>
      <c r="M824" s="51"/>
      <c r="N824" s="51"/>
      <c r="O824" s="51"/>
      <c r="P824" s="41"/>
      <c r="Q824" s="51"/>
    </row>
    <row r="825" spans="1:17" ht="12.75">
      <c r="A825" s="41">
        <v>2015</v>
      </c>
      <c r="B825" s="41" t="s">
        <v>2670</v>
      </c>
      <c r="C825" s="41">
        <v>130130300</v>
      </c>
      <c r="D825" s="41">
        <v>130130300</v>
      </c>
      <c r="E825" s="43" t="s">
        <v>1685</v>
      </c>
      <c r="F825" s="43" t="s">
        <v>1686</v>
      </c>
      <c r="G825" s="43" t="s">
        <v>1687</v>
      </c>
      <c r="H825" s="41">
        <v>101</v>
      </c>
      <c r="I825" s="43" t="s">
        <v>2689</v>
      </c>
      <c r="J825" s="50">
        <v>875100</v>
      </c>
      <c r="K825" s="50">
        <v>8751</v>
      </c>
      <c r="L825" s="50">
        <v>0</v>
      </c>
      <c r="M825" s="51"/>
      <c r="N825" s="51"/>
      <c r="O825" s="51"/>
      <c r="P825" s="41"/>
      <c r="Q825" s="51"/>
    </row>
    <row r="826" spans="1:17" ht="12.75">
      <c r="A826" s="41">
        <v>2015</v>
      </c>
      <c r="B826" s="41" t="s">
        <v>2670</v>
      </c>
      <c r="C826" s="41">
        <v>130130350</v>
      </c>
      <c r="D826" s="41">
        <v>130130350</v>
      </c>
      <c r="E826" s="43" t="s">
        <v>1688</v>
      </c>
      <c r="G826" s="43" t="s">
        <v>1689</v>
      </c>
      <c r="H826" s="41">
        <v>201</v>
      </c>
      <c r="I826" s="43" t="s">
        <v>2681</v>
      </c>
      <c r="J826" s="50">
        <v>89800</v>
      </c>
      <c r="K826" s="50">
        <v>606</v>
      </c>
      <c r="L826" s="50">
        <v>89800</v>
      </c>
      <c r="M826" s="51"/>
      <c r="N826" s="51"/>
      <c r="O826" s="51"/>
      <c r="P826" s="41"/>
      <c r="Q826" s="51"/>
    </row>
    <row r="827" spans="1:17" ht="12.75">
      <c r="A827" s="41">
        <v>2015</v>
      </c>
      <c r="B827" s="41" t="s">
        <v>2670</v>
      </c>
      <c r="C827" s="41">
        <v>130130400</v>
      </c>
      <c r="D827" s="41">
        <v>130130400</v>
      </c>
      <c r="E827" s="43" t="s">
        <v>1690</v>
      </c>
      <c r="G827" s="43" t="s">
        <v>1691</v>
      </c>
      <c r="H827" s="41">
        <v>101</v>
      </c>
      <c r="I827" s="43" t="s">
        <v>2689</v>
      </c>
      <c r="J827" s="50">
        <v>702400</v>
      </c>
      <c r="K827" s="50">
        <v>7024</v>
      </c>
      <c r="L827" s="50">
        <v>0</v>
      </c>
      <c r="M827" s="51"/>
      <c r="N827" s="51"/>
      <c r="O827" s="51"/>
      <c r="P827" s="41"/>
      <c r="Q827" s="51"/>
    </row>
    <row r="828" spans="1:17" ht="12.75">
      <c r="A828" s="41">
        <v>2015</v>
      </c>
      <c r="B828" s="41" t="s">
        <v>2670</v>
      </c>
      <c r="C828" s="41">
        <v>130130500</v>
      </c>
      <c r="D828" s="41">
        <v>130130500</v>
      </c>
      <c r="E828" s="43" t="s">
        <v>1692</v>
      </c>
      <c r="G828" s="43" t="s">
        <v>1693</v>
      </c>
      <c r="H828" s="41">
        <v>101</v>
      </c>
      <c r="I828" s="43" t="s">
        <v>2689</v>
      </c>
      <c r="J828" s="50">
        <v>722300</v>
      </c>
      <c r="K828" s="50">
        <v>7223</v>
      </c>
      <c r="L828" s="50">
        <v>0</v>
      </c>
      <c r="M828" s="51"/>
      <c r="N828" s="51"/>
      <c r="O828" s="51"/>
      <c r="P828" s="41"/>
      <c r="Q828" s="51"/>
    </row>
    <row r="829" spans="1:17" ht="12.75">
      <c r="A829" s="41">
        <v>2015</v>
      </c>
      <c r="B829" s="41" t="s">
        <v>2670</v>
      </c>
      <c r="C829" s="41">
        <v>130140100</v>
      </c>
      <c r="D829" s="41">
        <v>130140100</v>
      </c>
      <c r="E829" s="43" t="s">
        <v>1694</v>
      </c>
      <c r="G829" s="43" t="s">
        <v>1695</v>
      </c>
      <c r="H829" s="41">
        <v>101</v>
      </c>
      <c r="I829" s="43" t="s">
        <v>2689</v>
      </c>
      <c r="J829" s="50">
        <v>1312400</v>
      </c>
      <c r="K829" s="50">
        <v>13124</v>
      </c>
      <c r="L829" s="50">
        <v>0</v>
      </c>
      <c r="M829" s="51"/>
      <c r="N829" s="51"/>
      <c r="O829" s="51"/>
      <c r="P829" s="41"/>
      <c r="Q829" s="51"/>
    </row>
    <row r="830" spans="1:17" ht="12.75">
      <c r="A830" s="41">
        <v>2015</v>
      </c>
      <c r="B830" s="41" t="s">
        <v>2670</v>
      </c>
      <c r="C830" s="41">
        <v>130140200</v>
      </c>
      <c r="D830" s="41">
        <v>130140200</v>
      </c>
      <c r="E830" s="43" t="s">
        <v>1696</v>
      </c>
      <c r="G830" s="43" t="s">
        <v>1697</v>
      </c>
      <c r="H830" s="41">
        <v>101</v>
      </c>
      <c r="I830" s="43" t="s">
        <v>2689</v>
      </c>
      <c r="J830" s="50">
        <v>1040500</v>
      </c>
      <c r="K830" s="50">
        <v>5203</v>
      </c>
      <c r="L830" s="50">
        <v>0</v>
      </c>
      <c r="M830" s="51"/>
      <c r="N830" s="51"/>
      <c r="O830" s="51"/>
      <c r="P830" s="41"/>
      <c r="Q830" s="51"/>
    </row>
    <row r="831" spans="1:17" ht="12.75">
      <c r="A831" s="41">
        <v>2015</v>
      </c>
      <c r="B831" s="41" t="s">
        <v>2670</v>
      </c>
      <c r="C831" s="41">
        <v>130140225</v>
      </c>
      <c r="D831" s="41">
        <v>130140225</v>
      </c>
      <c r="E831" s="43" t="s">
        <v>1698</v>
      </c>
      <c r="G831" s="43" t="s">
        <v>1699</v>
      </c>
      <c r="H831" s="41">
        <v>201</v>
      </c>
      <c r="I831" s="43" t="s">
        <v>2681</v>
      </c>
      <c r="J831" s="50">
        <v>58900</v>
      </c>
      <c r="K831" s="50">
        <v>353</v>
      </c>
      <c r="L831" s="50">
        <v>58900</v>
      </c>
      <c r="M831" s="51"/>
      <c r="N831" s="51"/>
      <c r="O831" s="51"/>
      <c r="P831" s="41"/>
      <c r="Q831" s="51"/>
    </row>
    <row r="832" spans="1:17" ht="12.75">
      <c r="A832" s="41">
        <v>2015</v>
      </c>
      <c r="B832" s="41" t="s">
        <v>2670</v>
      </c>
      <c r="C832" s="41">
        <v>130140250</v>
      </c>
      <c r="D832" s="41">
        <v>130140250</v>
      </c>
      <c r="E832" s="43" t="s">
        <v>1700</v>
      </c>
      <c r="G832" s="43" t="s">
        <v>1701</v>
      </c>
      <c r="H832" s="41">
        <v>101</v>
      </c>
      <c r="I832" s="43" t="s">
        <v>2689</v>
      </c>
      <c r="J832" s="50">
        <v>615600</v>
      </c>
      <c r="K832" s="50">
        <v>6156</v>
      </c>
      <c r="L832" s="50">
        <v>0</v>
      </c>
      <c r="M832" s="51"/>
      <c r="N832" s="51"/>
      <c r="O832" s="51"/>
      <c r="P832" s="41"/>
      <c r="Q832" s="51"/>
    </row>
    <row r="833" spans="1:17" ht="12.75">
      <c r="A833" s="41">
        <v>2015</v>
      </c>
      <c r="B833" s="41" t="s">
        <v>2670</v>
      </c>
      <c r="C833" s="41">
        <v>130140300</v>
      </c>
      <c r="D833" s="41">
        <v>130140300</v>
      </c>
      <c r="E833" s="43" t="s">
        <v>1702</v>
      </c>
      <c r="G833" s="43" t="s">
        <v>1703</v>
      </c>
      <c r="H833" s="41">
        <v>101</v>
      </c>
      <c r="I833" s="43" t="s">
        <v>2689</v>
      </c>
      <c r="J833" s="50">
        <v>999500</v>
      </c>
      <c r="K833" s="50">
        <v>9995</v>
      </c>
      <c r="L833" s="50">
        <v>0</v>
      </c>
      <c r="M833" s="51"/>
      <c r="N833" s="51"/>
      <c r="O833" s="51"/>
      <c r="P833" s="41"/>
      <c r="Q833" s="51"/>
    </row>
    <row r="834" spans="1:17" ht="12.75">
      <c r="A834" s="41">
        <v>2015</v>
      </c>
      <c r="B834" s="41" t="s">
        <v>2670</v>
      </c>
      <c r="C834" s="41">
        <v>130140350</v>
      </c>
      <c r="D834" s="41">
        <v>130140350</v>
      </c>
      <c r="E834" s="43" t="s">
        <v>1696</v>
      </c>
      <c r="G834" s="43" t="s">
        <v>1697</v>
      </c>
      <c r="H834" s="41">
        <v>101</v>
      </c>
      <c r="I834" s="43" t="s">
        <v>2689</v>
      </c>
      <c r="J834" s="50">
        <v>234100</v>
      </c>
      <c r="K834" s="50">
        <v>1411</v>
      </c>
      <c r="L834" s="50">
        <v>103900</v>
      </c>
      <c r="M834" s="51"/>
      <c r="N834" s="51"/>
      <c r="O834" s="51"/>
      <c r="P834" s="41"/>
      <c r="Q834" s="51"/>
    </row>
    <row r="835" spans="1:17" ht="12.75">
      <c r="A835" s="41">
        <v>2015</v>
      </c>
      <c r="B835" s="41" t="s">
        <v>2670</v>
      </c>
      <c r="C835" s="41">
        <v>130140400</v>
      </c>
      <c r="D835" s="41">
        <v>130140400</v>
      </c>
      <c r="E835" s="43" t="s">
        <v>1704</v>
      </c>
      <c r="G835" s="43" t="s">
        <v>1705</v>
      </c>
      <c r="H835" s="41">
        <v>101</v>
      </c>
      <c r="I835" s="43" t="s">
        <v>2689</v>
      </c>
      <c r="J835" s="50">
        <v>531100</v>
      </c>
      <c r="K835" s="50">
        <v>2656</v>
      </c>
      <c r="L835" s="50">
        <v>0</v>
      </c>
      <c r="M835" s="51"/>
      <c r="N835" s="51"/>
      <c r="O835" s="51"/>
      <c r="P835" s="41"/>
      <c r="Q835" s="51"/>
    </row>
    <row r="836" spans="1:17" ht="12.75">
      <c r="A836" s="41">
        <v>2015</v>
      </c>
      <c r="B836" s="41" t="s">
        <v>2670</v>
      </c>
      <c r="C836" s="41">
        <v>130140450</v>
      </c>
      <c r="D836" s="41">
        <v>130140450</v>
      </c>
      <c r="E836" s="43" t="s">
        <v>1700</v>
      </c>
      <c r="G836" s="43" t="s">
        <v>1701</v>
      </c>
      <c r="H836" s="41">
        <v>101</v>
      </c>
      <c r="I836" s="43" t="s">
        <v>2689</v>
      </c>
      <c r="J836" s="50">
        <v>175300</v>
      </c>
      <c r="K836" s="50">
        <v>1753</v>
      </c>
      <c r="L836" s="50">
        <v>0</v>
      </c>
      <c r="M836" s="51"/>
      <c r="N836" s="51"/>
      <c r="O836" s="51"/>
      <c r="P836" s="41"/>
      <c r="Q836" s="51"/>
    </row>
    <row r="837" spans="1:17" ht="12.75">
      <c r="A837" s="41">
        <v>2015</v>
      </c>
      <c r="B837" s="41" t="s">
        <v>2670</v>
      </c>
      <c r="C837" s="41">
        <v>130140500</v>
      </c>
      <c r="D837" s="41">
        <v>130140500</v>
      </c>
      <c r="E837" s="43" t="s">
        <v>1706</v>
      </c>
      <c r="G837" s="43" t="s">
        <v>1707</v>
      </c>
      <c r="H837" s="41">
        <v>101</v>
      </c>
      <c r="I837" s="43" t="s">
        <v>2689</v>
      </c>
      <c r="J837" s="50">
        <v>508300</v>
      </c>
      <c r="K837" s="50">
        <v>5083</v>
      </c>
      <c r="L837" s="50">
        <v>0</v>
      </c>
      <c r="M837" s="51"/>
      <c r="N837" s="51"/>
      <c r="O837" s="51"/>
      <c r="P837" s="41"/>
      <c r="Q837" s="51"/>
    </row>
    <row r="838" spans="1:17" ht="12.75">
      <c r="A838" s="41">
        <v>2015</v>
      </c>
      <c r="B838" s="41" t="s">
        <v>2670</v>
      </c>
      <c r="C838" s="41">
        <v>130140600</v>
      </c>
      <c r="D838" s="41">
        <v>130140600</v>
      </c>
      <c r="E838" s="43" t="s">
        <v>1708</v>
      </c>
      <c r="G838" s="43" t="s">
        <v>1709</v>
      </c>
      <c r="H838" s="41">
        <v>203</v>
      </c>
      <c r="I838" s="43" t="s">
        <v>1710</v>
      </c>
      <c r="J838" s="50">
        <v>171000</v>
      </c>
      <c r="K838" s="50">
        <v>1491</v>
      </c>
      <c r="L838" s="50">
        <v>171000</v>
      </c>
      <c r="M838" s="51"/>
      <c r="N838" s="51"/>
      <c r="O838" s="51"/>
      <c r="P838" s="41"/>
      <c r="Q838" s="51"/>
    </row>
    <row r="839" spans="1:17" ht="12.75">
      <c r="A839" s="41">
        <v>2015</v>
      </c>
      <c r="B839" s="41" t="s">
        <v>2670</v>
      </c>
      <c r="C839" s="41">
        <v>130140700</v>
      </c>
      <c r="D839" s="41">
        <v>130140700</v>
      </c>
      <c r="E839" s="43" t="s">
        <v>1694</v>
      </c>
      <c r="G839" s="43" t="s">
        <v>1695</v>
      </c>
      <c r="H839" s="41">
        <v>101</v>
      </c>
      <c r="I839" s="43" t="s">
        <v>2689</v>
      </c>
      <c r="J839" s="50">
        <v>5800</v>
      </c>
      <c r="K839" s="50">
        <v>58</v>
      </c>
      <c r="L839" s="50">
        <v>0</v>
      </c>
      <c r="M839" s="51"/>
      <c r="N839" s="51"/>
      <c r="O839" s="51"/>
      <c r="P839" s="41"/>
      <c r="Q839" s="51"/>
    </row>
    <row r="840" spans="1:17" ht="12.75">
      <c r="A840" s="41">
        <v>2015</v>
      </c>
      <c r="B840" s="41" t="s">
        <v>2670</v>
      </c>
      <c r="C840" s="41">
        <v>130150100</v>
      </c>
      <c r="D840" s="41">
        <v>130150100</v>
      </c>
      <c r="E840" s="43" t="s">
        <v>1711</v>
      </c>
      <c r="G840" s="43" t="s">
        <v>1712</v>
      </c>
      <c r="H840" s="41">
        <v>101</v>
      </c>
      <c r="I840" s="43" t="s">
        <v>2689</v>
      </c>
      <c r="J840" s="50">
        <v>1389900</v>
      </c>
      <c r="K840" s="50">
        <v>13899</v>
      </c>
      <c r="L840" s="50">
        <v>0</v>
      </c>
      <c r="M840" s="51"/>
      <c r="N840" s="51"/>
      <c r="O840" s="51"/>
      <c r="P840" s="41"/>
      <c r="Q840" s="51"/>
    </row>
    <row r="841" spans="1:17" ht="12.75">
      <c r="A841" s="41">
        <v>2015</v>
      </c>
      <c r="B841" s="41" t="s">
        <v>2670</v>
      </c>
      <c r="C841" s="41">
        <v>130150200</v>
      </c>
      <c r="D841" s="41">
        <v>130150200</v>
      </c>
      <c r="E841" s="43" t="s">
        <v>1713</v>
      </c>
      <c r="G841" s="43" t="s">
        <v>1714</v>
      </c>
      <c r="H841" s="41">
        <v>101</v>
      </c>
      <c r="I841" s="43" t="s">
        <v>2689</v>
      </c>
      <c r="J841" s="50">
        <v>173000</v>
      </c>
      <c r="K841" s="50">
        <v>1309</v>
      </c>
      <c r="L841" s="50">
        <v>138400</v>
      </c>
      <c r="M841" s="51"/>
      <c r="N841" s="51"/>
      <c r="O841" s="51"/>
      <c r="P841" s="41"/>
      <c r="Q841" s="51"/>
    </row>
    <row r="842" spans="1:17" ht="12.75">
      <c r="A842" s="41">
        <v>2015</v>
      </c>
      <c r="B842" s="41" t="s">
        <v>2670</v>
      </c>
      <c r="C842" s="41">
        <v>130150300</v>
      </c>
      <c r="D842" s="41">
        <v>130150300</v>
      </c>
      <c r="E842" s="43" t="s">
        <v>1711</v>
      </c>
      <c r="G842" s="43" t="s">
        <v>1712</v>
      </c>
      <c r="H842" s="41">
        <v>101</v>
      </c>
      <c r="I842" s="43" t="s">
        <v>2689</v>
      </c>
      <c r="J842" s="50">
        <v>728200</v>
      </c>
      <c r="K842" s="50">
        <v>7282</v>
      </c>
      <c r="L842" s="50">
        <v>0</v>
      </c>
      <c r="M842" s="51"/>
      <c r="N842" s="51"/>
      <c r="O842" s="51"/>
      <c r="P842" s="41"/>
      <c r="Q842" s="51"/>
    </row>
    <row r="843" spans="1:17" ht="12.75">
      <c r="A843" s="41">
        <v>2015</v>
      </c>
      <c r="B843" s="41" t="s">
        <v>2670</v>
      </c>
      <c r="C843" s="41">
        <v>130150500</v>
      </c>
      <c r="D843" s="41">
        <v>130150500</v>
      </c>
      <c r="E843" s="43" t="s">
        <v>1715</v>
      </c>
      <c r="F843" s="43" t="s">
        <v>1716</v>
      </c>
      <c r="G843" s="43" t="s">
        <v>1717</v>
      </c>
      <c r="H843" s="41">
        <v>101</v>
      </c>
      <c r="I843" s="43" t="s">
        <v>2689</v>
      </c>
      <c r="J843" s="50">
        <v>700100</v>
      </c>
      <c r="K843" s="50">
        <v>6188</v>
      </c>
      <c r="L843" s="50">
        <v>0</v>
      </c>
      <c r="M843" s="51"/>
      <c r="N843" s="51"/>
      <c r="O843" s="51"/>
      <c r="P843" s="41"/>
      <c r="Q843" s="51"/>
    </row>
    <row r="844" spans="1:17" ht="12.75">
      <c r="A844" s="41">
        <v>2015</v>
      </c>
      <c r="B844" s="41" t="s">
        <v>2670</v>
      </c>
      <c r="C844" s="41">
        <v>130150600</v>
      </c>
      <c r="D844" s="41">
        <v>130150600</v>
      </c>
      <c r="E844" s="43" t="s">
        <v>1718</v>
      </c>
      <c r="G844" s="43" t="s">
        <v>1719</v>
      </c>
      <c r="H844" s="41">
        <v>101</v>
      </c>
      <c r="I844" s="43" t="s">
        <v>2689</v>
      </c>
      <c r="J844" s="50">
        <v>1315500</v>
      </c>
      <c r="K844" s="50">
        <v>6578</v>
      </c>
      <c r="L844" s="50">
        <v>0</v>
      </c>
      <c r="M844" s="51"/>
      <c r="N844" s="51"/>
      <c r="O844" s="51"/>
      <c r="P844" s="41"/>
      <c r="Q844" s="51"/>
    </row>
    <row r="845" spans="1:17" ht="12.75">
      <c r="A845" s="41">
        <v>2015</v>
      </c>
      <c r="B845" s="41" t="s">
        <v>2670</v>
      </c>
      <c r="C845" s="41">
        <v>130150700</v>
      </c>
      <c r="D845" s="41">
        <v>130150700</v>
      </c>
      <c r="E845" s="43" t="s">
        <v>1720</v>
      </c>
      <c r="G845" s="43" t="s">
        <v>1721</v>
      </c>
      <c r="H845" s="41">
        <v>101</v>
      </c>
      <c r="I845" s="43" t="s">
        <v>2689</v>
      </c>
      <c r="J845" s="50">
        <v>357600</v>
      </c>
      <c r="K845" s="50">
        <v>3576</v>
      </c>
      <c r="L845" s="50">
        <v>0</v>
      </c>
      <c r="M845" s="51"/>
      <c r="N845" s="51"/>
      <c r="O845" s="51"/>
      <c r="P845" s="41"/>
      <c r="Q845" s="51"/>
    </row>
    <row r="846" spans="1:17" ht="12.75">
      <c r="A846" s="41">
        <v>2015</v>
      </c>
      <c r="B846" s="41" t="s">
        <v>2670</v>
      </c>
      <c r="C846" s="41">
        <v>130150750</v>
      </c>
      <c r="D846" s="41">
        <v>130150750</v>
      </c>
      <c r="E846" s="43" t="s">
        <v>1722</v>
      </c>
      <c r="G846" s="43" t="s">
        <v>1723</v>
      </c>
      <c r="H846" s="41">
        <v>101</v>
      </c>
      <c r="I846" s="43" t="s">
        <v>2689</v>
      </c>
      <c r="J846" s="50">
        <v>347600</v>
      </c>
      <c r="K846" s="50">
        <v>3476</v>
      </c>
      <c r="L846" s="50">
        <v>0</v>
      </c>
      <c r="M846" s="51"/>
      <c r="N846" s="51"/>
      <c r="O846" s="51"/>
      <c r="P846" s="41"/>
      <c r="Q846" s="51"/>
    </row>
    <row r="847" spans="1:17" ht="12.75">
      <c r="A847" s="41">
        <v>2015</v>
      </c>
      <c r="B847" s="41" t="s">
        <v>2670</v>
      </c>
      <c r="C847" s="41">
        <v>130150800</v>
      </c>
      <c r="D847" s="41">
        <v>130150800</v>
      </c>
      <c r="E847" s="43" t="s">
        <v>1724</v>
      </c>
      <c r="F847" s="43" t="s">
        <v>1725</v>
      </c>
      <c r="G847" s="43" t="s">
        <v>1726</v>
      </c>
      <c r="H847" s="41">
        <v>101</v>
      </c>
      <c r="I847" s="43" t="s">
        <v>2689</v>
      </c>
      <c r="J847" s="50">
        <v>705700</v>
      </c>
      <c r="K847" s="50">
        <v>7057</v>
      </c>
      <c r="L847" s="50">
        <v>0</v>
      </c>
      <c r="M847" s="51"/>
      <c r="N847" s="51"/>
      <c r="O847" s="51"/>
      <c r="P847" s="41"/>
      <c r="Q847" s="51"/>
    </row>
    <row r="848" spans="1:17" ht="12.75">
      <c r="A848" s="41">
        <v>2015</v>
      </c>
      <c r="B848" s="41" t="s">
        <v>2670</v>
      </c>
      <c r="C848" s="41">
        <v>130160100</v>
      </c>
      <c r="D848" s="41">
        <v>130160100</v>
      </c>
      <c r="E848" s="43" t="s">
        <v>1727</v>
      </c>
      <c r="G848" s="43" t="s">
        <v>1728</v>
      </c>
      <c r="H848" s="41">
        <v>101</v>
      </c>
      <c r="I848" s="43" t="s">
        <v>2689</v>
      </c>
      <c r="J848" s="50">
        <v>1450100</v>
      </c>
      <c r="K848" s="50">
        <v>14501</v>
      </c>
      <c r="L848" s="50">
        <v>48700</v>
      </c>
      <c r="M848" s="51"/>
      <c r="N848" s="51"/>
      <c r="O848" s="51"/>
      <c r="P848" s="41"/>
      <c r="Q848" s="51"/>
    </row>
    <row r="849" spans="1:17" ht="12.75">
      <c r="A849" s="41">
        <v>2015</v>
      </c>
      <c r="B849" s="41" t="s">
        <v>2670</v>
      </c>
      <c r="C849" s="41">
        <v>130160200</v>
      </c>
      <c r="D849" s="41">
        <v>130160200</v>
      </c>
      <c r="E849" s="43" t="s">
        <v>1729</v>
      </c>
      <c r="F849" s="43" t="s">
        <v>2772</v>
      </c>
      <c r="G849" s="43" t="s">
        <v>1730</v>
      </c>
      <c r="H849" s="41">
        <v>105</v>
      </c>
      <c r="I849" s="43" t="s">
        <v>2675</v>
      </c>
      <c r="J849" s="50">
        <v>672700</v>
      </c>
      <c r="K849" s="50">
        <v>3364</v>
      </c>
      <c r="L849" s="50">
        <v>0</v>
      </c>
      <c r="M849" s="51"/>
      <c r="N849" s="51"/>
      <c r="O849" s="51"/>
      <c r="P849" s="41"/>
      <c r="Q849" s="51"/>
    </row>
    <row r="850" spans="1:17" ht="12.75">
      <c r="A850" s="41">
        <v>2015</v>
      </c>
      <c r="B850" s="41" t="s">
        <v>2670</v>
      </c>
      <c r="C850" s="41">
        <v>130160300</v>
      </c>
      <c r="D850" s="41">
        <v>130160300</v>
      </c>
      <c r="E850" s="43" t="s">
        <v>1731</v>
      </c>
      <c r="F850" s="43" t="s">
        <v>1732</v>
      </c>
      <c r="G850" s="43" t="s">
        <v>1733</v>
      </c>
      <c r="H850" s="41">
        <v>957</v>
      </c>
      <c r="I850" s="43" t="s">
        <v>3800</v>
      </c>
      <c r="J850" s="50">
        <v>60400</v>
      </c>
      <c r="K850" s="50">
        <v>0</v>
      </c>
      <c r="L850" s="50">
        <v>0</v>
      </c>
      <c r="M850" s="51"/>
      <c r="N850" s="51"/>
      <c r="O850" s="51"/>
      <c r="P850" s="41"/>
      <c r="Q850" s="51"/>
    </row>
    <row r="851" spans="1:17" ht="12.75">
      <c r="A851" s="41">
        <v>2015</v>
      </c>
      <c r="B851" s="41" t="s">
        <v>2670</v>
      </c>
      <c r="C851" s="41">
        <v>130160400</v>
      </c>
      <c r="D851" s="41">
        <v>130160400</v>
      </c>
      <c r="E851" s="43" t="s">
        <v>1734</v>
      </c>
      <c r="F851" s="43" t="s">
        <v>1735</v>
      </c>
      <c r="G851" s="43" t="s">
        <v>1736</v>
      </c>
      <c r="H851" s="41">
        <v>101</v>
      </c>
      <c r="I851" s="43" t="s">
        <v>2689</v>
      </c>
      <c r="J851" s="50">
        <v>726600</v>
      </c>
      <c r="K851" s="50">
        <v>7266</v>
      </c>
      <c r="L851" s="50">
        <v>0</v>
      </c>
      <c r="M851" s="51"/>
      <c r="N851" s="51"/>
      <c r="O851" s="51"/>
      <c r="P851" s="41"/>
      <c r="Q851" s="51"/>
    </row>
    <row r="852" spans="1:17" ht="12.75">
      <c r="A852" s="41">
        <v>2015</v>
      </c>
      <c r="B852" s="41" t="s">
        <v>2670</v>
      </c>
      <c r="C852" s="41">
        <v>130160700</v>
      </c>
      <c r="D852" s="41">
        <v>130160700</v>
      </c>
      <c r="E852" s="43" t="s">
        <v>1729</v>
      </c>
      <c r="F852" s="43" t="s">
        <v>2772</v>
      </c>
      <c r="G852" s="43" t="s">
        <v>1730</v>
      </c>
      <c r="H852" s="41">
        <v>105</v>
      </c>
      <c r="I852" s="43" t="s">
        <v>2675</v>
      </c>
      <c r="J852" s="50">
        <v>699100</v>
      </c>
      <c r="K852" s="50">
        <v>3496</v>
      </c>
      <c r="L852" s="50">
        <v>0</v>
      </c>
      <c r="M852" s="51"/>
      <c r="N852" s="51"/>
      <c r="O852" s="51"/>
      <c r="P852" s="41"/>
      <c r="Q852" s="51"/>
    </row>
    <row r="853" spans="1:17" ht="12.75">
      <c r="A853" s="41">
        <v>2015</v>
      </c>
      <c r="B853" s="41" t="s">
        <v>2670</v>
      </c>
      <c r="C853" s="41">
        <v>130160800</v>
      </c>
      <c r="D853" s="41">
        <v>130160800</v>
      </c>
      <c r="E853" s="43" t="s">
        <v>1737</v>
      </c>
      <c r="F853" s="43" t="s">
        <v>2772</v>
      </c>
      <c r="G853" s="43" t="s">
        <v>1738</v>
      </c>
      <c r="H853" s="41">
        <v>101</v>
      </c>
      <c r="I853" s="43" t="s">
        <v>2689</v>
      </c>
      <c r="J853" s="50">
        <v>626500</v>
      </c>
      <c r="K853" s="50">
        <v>6265</v>
      </c>
      <c r="L853" s="50">
        <v>0</v>
      </c>
      <c r="M853" s="51"/>
      <c r="N853" s="51"/>
      <c r="O853" s="51"/>
      <c r="P853" s="41"/>
      <c r="Q853" s="51"/>
    </row>
    <row r="854" spans="1:17" ht="12.75">
      <c r="A854" s="41">
        <v>2015</v>
      </c>
      <c r="B854" s="41" t="s">
        <v>2670</v>
      </c>
      <c r="C854" s="41">
        <v>130160850</v>
      </c>
      <c r="D854" s="41">
        <v>130160850</v>
      </c>
      <c r="E854" s="43" t="s">
        <v>1739</v>
      </c>
      <c r="G854" s="43" t="s">
        <v>1740</v>
      </c>
      <c r="H854" s="41">
        <v>101</v>
      </c>
      <c r="I854" s="43" t="s">
        <v>2689</v>
      </c>
      <c r="J854" s="50">
        <v>38000</v>
      </c>
      <c r="K854" s="50">
        <v>299</v>
      </c>
      <c r="L854" s="50">
        <v>0</v>
      </c>
      <c r="M854" s="51"/>
      <c r="N854" s="51"/>
      <c r="O854" s="51"/>
      <c r="P854" s="41"/>
      <c r="Q854" s="51"/>
    </row>
    <row r="855" spans="1:17" ht="12.75">
      <c r="A855" s="41">
        <v>2015</v>
      </c>
      <c r="B855" s="41" t="s">
        <v>2670</v>
      </c>
      <c r="C855" s="41">
        <v>130210400</v>
      </c>
      <c r="D855" s="41">
        <v>130210400</v>
      </c>
      <c r="E855" s="43" t="s">
        <v>1741</v>
      </c>
      <c r="F855" s="43" t="s">
        <v>1742</v>
      </c>
      <c r="G855" s="43" t="s">
        <v>1743</v>
      </c>
      <c r="H855" s="41">
        <v>105</v>
      </c>
      <c r="I855" s="43" t="s">
        <v>2675</v>
      </c>
      <c r="J855" s="50">
        <v>728300</v>
      </c>
      <c r="K855" s="50">
        <v>3933</v>
      </c>
      <c r="L855" s="50">
        <v>58200</v>
      </c>
      <c r="M855" s="51"/>
      <c r="N855" s="51"/>
      <c r="O855" s="51"/>
      <c r="P855" s="41"/>
      <c r="Q855" s="51"/>
    </row>
    <row r="856" spans="1:17" ht="12.75">
      <c r="A856" s="41">
        <v>2015</v>
      </c>
      <c r="B856" s="41" t="s">
        <v>2670</v>
      </c>
      <c r="C856" s="41">
        <v>130210500</v>
      </c>
      <c r="D856" s="41">
        <v>130210500</v>
      </c>
      <c r="E856" s="43" t="s">
        <v>1744</v>
      </c>
      <c r="G856" s="43" t="s">
        <v>1745</v>
      </c>
      <c r="H856" s="41">
        <v>105</v>
      </c>
      <c r="I856" s="43" t="s">
        <v>2675</v>
      </c>
      <c r="J856" s="50">
        <v>731100</v>
      </c>
      <c r="K856" s="50">
        <v>7311</v>
      </c>
      <c r="L856" s="50">
        <v>0</v>
      </c>
      <c r="M856" s="51"/>
      <c r="N856" s="51"/>
      <c r="O856" s="51"/>
      <c r="P856" s="41"/>
      <c r="Q856" s="51"/>
    </row>
    <row r="857" spans="1:17" ht="12.75">
      <c r="A857" s="41">
        <v>2015</v>
      </c>
      <c r="B857" s="41" t="s">
        <v>2670</v>
      </c>
      <c r="C857" s="41">
        <v>130210600</v>
      </c>
      <c r="D857" s="41">
        <v>130210600</v>
      </c>
      <c r="E857" s="43" t="s">
        <v>1746</v>
      </c>
      <c r="G857" s="43" t="s">
        <v>1747</v>
      </c>
      <c r="H857" s="41">
        <v>101</v>
      </c>
      <c r="I857" s="43" t="s">
        <v>2689</v>
      </c>
      <c r="J857" s="50">
        <v>1488500</v>
      </c>
      <c r="K857" s="50">
        <v>14885</v>
      </c>
      <c r="L857" s="50">
        <v>55000</v>
      </c>
      <c r="M857" s="51"/>
      <c r="N857" s="51"/>
      <c r="O857" s="51"/>
      <c r="P857" s="41"/>
      <c r="Q857" s="51"/>
    </row>
    <row r="858" spans="1:17" ht="12.75">
      <c r="A858" s="41">
        <v>2015</v>
      </c>
      <c r="B858" s="41" t="s">
        <v>2670</v>
      </c>
      <c r="C858" s="41">
        <v>130220100</v>
      </c>
      <c r="D858" s="41">
        <v>130220100</v>
      </c>
      <c r="E858" s="43" t="s">
        <v>1748</v>
      </c>
      <c r="F858" s="43" t="s">
        <v>1749</v>
      </c>
      <c r="G858" s="43" t="s">
        <v>1750</v>
      </c>
      <c r="H858" s="41">
        <v>101</v>
      </c>
      <c r="I858" s="43" t="s">
        <v>2689</v>
      </c>
      <c r="J858" s="50">
        <v>1397100</v>
      </c>
      <c r="K858" s="50">
        <v>13971</v>
      </c>
      <c r="L858" s="50">
        <v>0</v>
      </c>
      <c r="M858" s="51"/>
      <c r="N858" s="51"/>
      <c r="O858" s="51"/>
      <c r="P858" s="41"/>
      <c r="Q858" s="51"/>
    </row>
    <row r="859" spans="1:17" ht="12.75">
      <c r="A859" s="41">
        <v>2015</v>
      </c>
      <c r="B859" s="41" t="s">
        <v>2670</v>
      </c>
      <c r="C859" s="41">
        <v>130220200</v>
      </c>
      <c r="D859" s="41">
        <v>130220200</v>
      </c>
      <c r="E859" s="43" t="s">
        <v>1751</v>
      </c>
      <c r="G859" s="43" t="s">
        <v>1752</v>
      </c>
      <c r="H859" s="41">
        <v>101</v>
      </c>
      <c r="I859" s="43" t="s">
        <v>2689</v>
      </c>
      <c r="J859" s="50">
        <v>1211400</v>
      </c>
      <c r="K859" s="50">
        <v>12114</v>
      </c>
      <c r="L859" s="50">
        <v>0</v>
      </c>
      <c r="M859" s="51"/>
      <c r="N859" s="51"/>
      <c r="O859" s="51"/>
      <c r="P859" s="41"/>
      <c r="Q859" s="51"/>
    </row>
    <row r="860" spans="1:17" ht="12.75">
      <c r="A860" s="41">
        <v>2015</v>
      </c>
      <c r="B860" s="41" t="s">
        <v>2670</v>
      </c>
      <c r="C860" s="41">
        <v>130220300</v>
      </c>
      <c r="D860" s="41">
        <v>130220300</v>
      </c>
      <c r="E860" s="43" t="s">
        <v>1753</v>
      </c>
      <c r="F860" s="43" t="s">
        <v>1754</v>
      </c>
      <c r="G860" s="43" t="s">
        <v>1755</v>
      </c>
      <c r="H860" s="41">
        <v>101</v>
      </c>
      <c r="I860" s="43" t="s">
        <v>2689</v>
      </c>
      <c r="J860" s="50">
        <v>695800</v>
      </c>
      <c r="K860" s="50">
        <v>3480</v>
      </c>
      <c r="L860" s="50">
        <v>0</v>
      </c>
      <c r="M860" s="51"/>
      <c r="N860" s="51"/>
      <c r="O860" s="51"/>
      <c r="P860" s="41"/>
      <c r="Q860" s="51"/>
    </row>
    <row r="861" spans="1:17" ht="12.75">
      <c r="A861" s="41">
        <v>2015</v>
      </c>
      <c r="B861" s="41" t="s">
        <v>2670</v>
      </c>
      <c r="C861" s="41">
        <v>130220400</v>
      </c>
      <c r="D861" s="41">
        <v>130220400</v>
      </c>
      <c r="E861" s="43" t="s">
        <v>1720</v>
      </c>
      <c r="G861" s="43" t="s">
        <v>1721</v>
      </c>
      <c r="H861" s="41">
        <v>101</v>
      </c>
      <c r="I861" s="43" t="s">
        <v>2689</v>
      </c>
      <c r="J861" s="50">
        <v>363000</v>
      </c>
      <c r="K861" s="50">
        <v>3630</v>
      </c>
      <c r="L861" s="50">
        <v>0</v>
      </c>
      <c r="M861" s="51"/>
      <c r="N861" s="51"/>
      <c r="O861" s="51"/>
      <c r="P861" s="41"/>
      <c r="Q861" s="51"/>
    </row>
    <row r="862" spans="1:17" ht="12.75">
      <c r="A862" s="41">
        <v>2015</v>
      </c>
      <c r="B862" s="41" t="s">
        <v>2670</v>
      </c>
      <c r="C862" s="41">
        <v>130220425</v>
      </c>
      <c r="D862" s="41">
        <v>130220425</v>
      </c>
      <c r="E862" s="43" t="s">
        <v>1720</v>
      </c>
      <c r="G862" s="43" t="s">
        <v>1721</v>
      </c>
      <c r="H862" s="41">
        <v>101</v>
      </c>
      <c r="I862" s="43" t="s">
        <v>2689</v>
      </c>
      <c r="J862" s="50">
        <v>353100</v>
      </c>
      <c r="K862" s="50">
        <v>3531</v>
      </c>
      <c r="L862" s="50">
        <v>0</v>
      </c>
      <c r="M862" s="51"/>
      <c r="N862" s="51"/>
      <c r="O862" s="51"/>
      <c r="P862" s="41"/>
      <c r="Q862" s="51"/>
    </row>
    <row r="863" spans="1:17" ht="12.75">
      <c r="A863" s="41">
        <v>2015</v>
      </c>
      <c r="B863" s="41" t="s">
        <v>2670</v>
      </c>
      <c r="C863" s="41">
        <v>130220450</v>
      </c>
      <c r="D863" s="41">
        <v>130220450</v>
      </c>
      <c r="E863" s="43" t="s">
        <v>1753</v>
      </c>
      <c r="F863" s="43" t="s">
        <v>1754</v>
      </c>
      <c r="G863" s="43" t="s">
        <v>1755</v>
      </c>
      <c r="H863" s="41">
        <v>101</v>
      </c>
      <c r="I863" s="43" t="s">
        <v>2689</v>
      </c>
      <c r="J863" s="50">
        <v>698600</v>
      </c>
      <c r="K863" s="50">
        <v>3494</v>
      </c>
      <c r="L863" s="50">
        <v>0</v>
      </c>
      <c r="M863" s="51"/>
      <c r="N863" s="51"/>
      <c r="O863" s="51"/>
      <c r="P863" s="41"/>
      <c r="Q863" s="51"/>
    </row>
    <row r="864" spans="1:17" ht="12.75">
      <c r="A864" s="41">
        <v>2015</v>
      </c>
      <c r="B864" s="41" t="s">
        <v>2670</v>
      </c>
      <c r="C864" s="41">
        <v>130220500</v>
      </c>
      <c r="D864" s="41">
        <v>130220500</v>
      </c>
      <c r="E864" s="43" t="s">
        <v>1753</v>
      </c>
      <c r="F864" s="43" t="s">
        <v>1754</v>
      </c>
      <c r="G864" s="43" t="s">
        <v>1755</v>
      </c>
      <c r="H864" s="41">
        <v>101</v>
      </c>
      <c r="I864" s="43" t="s">
        <v>2689</v>
      </c>
      <c r="J864" s="50">
        <v>972600</v>
      </c>
      <c r="K864" s="50">
        <v>5154</v>
      </c>
      <c r="L864" s="50">
        <v>58000</v>
      </c>
      <c r="M864" s="51"/>
      <c r="N864" s="51"/>
      <c r="O864" s="51"/>
      <c r="P864" s="41"/>
      <c r="Q864" s="51"/>
    </row>
    <row r="865" spans="1:17" ht="12.75">
      <c r="A865" s="41">
        <v>2015</v>
      </c>
      <c r="B865" s="41" t="s">
        <v>2670</v>
      </c>
      <c r="C865" s="41">
        <v>130230100</v>
      </c>
      <c r="D865" s="41">
        <v>130230100</v>
      </c>
      <c r="E865" s="43" t="s">
        <v>1756</v>
      </c>
      <c r="G865" s="43" t="s">
        <v>1757</v>
      </c>
      <c r="H865" s="41">
        <v>101</v>
      </c>
      <c r="I865" s="43" t="s">
        <v>2689</v>
      </c>
      <c r="J865" s="50">
        <v>1252700</v>
      </c>
      <c r="K865" s="50">
        <v>6264</v>
      </c>
      <c r="L865" s="50">
        <v>0</v>
      </c>
      <c r="M865" s="51"/>
      <c r="N865" s="51"/>
      <c r="O865" s="51"/>
      <c r="P865" s="41"/>
      <c r="Q865" s="51"/>
    </row>
    <row r="866" spans="1:17" ht="12.75">
      <c r="A866" s="41">
        <v>2015</v>
      </c>
      <c r="B866" s="41" t="s">
        <v>2670</v>
      </c>
      <c r="C866" s="41">
        <v>130230125</v>
      </c>
      <c r="D866" s="41">
        <v>130230125</v>
      </c>
      <c r="E866" s="43" t="s">
        <v>1756</v>
      </c>
      <c r="G866" s="43" t="s">
        <v>1757</v>
      </c>
      <c r="H866" s="41">
        <v>101</v>
      </c>
      <c r="I866" s="43" t="s">
        <v>2689</v>
      </c>
      <c r="J866" s="50">
        <v>230400</v>
      </c>
      <c r="K866" s="50">
        <v>511</v>
      </c>
      <c r="L866" s="50">
        <v>0</v>
      </c>
      <c r="M866" s="51"/>
      <c r="N866" s="51"/>
      <c r="O866" s="51"/>
      <c r="P866" s="41"/>
      <c r="Q866" s="51"/>
    </row>
    <row r="867" spans="1:17" ht="12.75">
      <c r="A867" s="41">
        <v>2015</v>
      </c>
      <c r="B867" s="41" t="s">
        <v>2670</v>
      </c>
      <c r="C867" s="41">
        <v>130230150</v>
      </c>
      <c r="D867" s="41">
        <v>130230150</v>
      </c>
      <c r="E867" s="43" t="s">
        <v>1758</v>
      </c>
      <c r="F867" s="43" t="s">
        <v>1759</v>
      </c>
      <c r="G867" s="43" t="s">
        <v>1758</v>
      </c>
      <c r="H867" s="41">
        <v>101</v>
      </c>
      <c r="I867" s="43" t="s">
        <v>2689</v>
      </c>
      <c r="J867" s="50">
        <v>1022500</v>
      </c>
      <c r="K867" s="50">
        <v>10225</v>
      </c>
      <c r="L867" s="50">
        <v>0</v>
      </c>
      <c r="M867" s="51"/>
      <c r="N867" s="51"/>
      <c r="O867" s="51"/>
      <c r="P867" s="41"/>
      <c r="Q867" s="51"/>
    </row>
    <row r="868" spans="1:17" ht="12.75">
      <c r="A868" s="41">
        <v>2015</v>
      </c>
      <c r="B868" s="41" t="s">
        <v>2670</v>
      </c>
      <c r="C868" s="41">
        <v>130230175</v>
      </c>
      <c r="D868" s="41">
        <v>130230175</v>
      </c>
      <c r="E868" s="43" t="s">
        <v>1756</v>
      </c>
      <c r="G868" s="43" t="s">
        <v>1757</v>
      </c>
      <c r="H868" s="41">
        <v>101</v>
      </c>
      <c r="I868" s="43" t="s">
        <v>2689</v>
      </c>
      <c r="J868" s="50">
        <v>359200</v>
      </c>
      <c r="K868" s="50">
        <v>1796</v>
      </c>
      <c r="L868" s="50">
        <v>0</v>
      </c>
      <c r="M868" s="51"/>
      <c r="N868" s="51"/>
      <c r="O868" s="51"/>
      <c r="P868" s="41"/>
      <c r="Q868" s="51"/>
    </row>
    <row r="869" spans="1:17" ht="12.75">
      <c r="A869" s="41">
        <v>2015</v>
      </c>
      <c r="B869" s="41" t="s">
        <v>2670</v>
      </c>
      <c r="C869" s="41">
        <v>130230200</v>
      </c>
      <c r="D869" s="41">
        <v>130230200</v>
      </c>
      <c r="E869" s="43" t="s">
        <v>2698</v>
      </c>
      <c r="F869" s="43" t="s">
        <v>2699</v>
      </c>
      <c r="G869" s="43" t="s">
        <v>2700</v>
      </c>
      <c r="H869" s="41">
        <v>101</v>
      </c>
      <c r="I869" s="43" t="s">
        <v>2689</v>
      </c>
      <c r="J869" s="50">
        <v>158000</v>
      </c>
      <c r="K869" s="50">
        <v>1580</v>
      </c>
      <c r="L869" s="50">
        <v>0</v>
      </c>
      <c r="M869" s="51"/>
      <c r="N869" s="51"/>
      <c r="O869" s="51"/>
      <c r="P869" s="41"/>
      <c r="Q869" s="51"/>
    </row>
    <row r="870" spans="1:17" ht="12.75">
      <c r="A870" s="41">
        <v>2015</v>
      </c>
      <c r="B870" s="41" t="s">
        <v>2670</v>
      </c>
      <c r="C870" s="41">
        <v>130230300</v>
      </c>
      <c r="D870" s="41">
        <v>130230300</v>
      </c>
      <c r="E870" s="43" t="s">
        <v>1760</v>
      </c>
      <c r="G870" s="43" t="s">
        <v>1761</v>
      </c>
      <c r="H870" s="41">
        <v>101</v>
      </c>
      <c r="I870" s="43" t="s">
        <v>2689</v>
      </c>
      <c r="J870" s="50">
        <v>780900</v>
      </c>
      <c r="K870" s="50">
        <v>3588</v>
      </c>
      <c r="L870" s="50">
        <v>0</v>
      </c>
      <c r="M870" s="51"/>
      <c r="N870" s="51"/>
      <c r="O870" s="51"/>
      <c r="P870" s="41"/>
      <c r="Q870" s="51"/>
    </row>
    <row r="871" spans="1:17" ht="12.75">
      <c r="A871" s="41">
        <v>2015</v>
      </c>
      <c r="B871" s="41" t="s">
        <v>2670</v>
      </c>
      <c r="C871" s="41">
        <v>130230400</v>
      </c>
      <c r="D871" s="41">
        <v>130230400</v>
      </c>
      <c r="E871" s="43" t="s">
        <v>1762</v>
      </c>
      <c r="G871" s="43" t="s">
        <v>1763</v>
      </c>
      <c r="H871" s="41">
        <v>101</v>
      </c>
      <c r="I871" s="43" t="s">
        <v>2689</v>
      </c>
      <c r="J871" s="50">
        <v>367300</v>
      </c>
      <c r="K871" s="50">
        <v>2456</v>
      </c>
      <c r="L871" s="50">
        <v>168100</v>
      </c>
      <c r="M871" s="51"/>
      <c r="N871" s="51"/>
      <c r="O871" s="51"/>
      <c r="P871" s="41"/>
      <c r="Q871" s="51"/>
    </row>
    <row r="872" spans="1:17" ht="12.75">
      <c r="A872" s="41">
        <v>2015</v>
      </c>
      <c r="B872" s="41" t="s">
        <v>2670</v>
      </c>
      <c r="C872" s="41">
        <v>130230500</v>
      </c>
      <c r="D872" s="41">
        <v>130230500</v>
      </c>
      <c r="E872" s="43" t="s">
        <v>1729</v>
      </c>
      <c r="F872" s="43" t="s">
        <v>2772</v>
      </c>
      <c r="G872" s="43" t="s">
        <v>1730</v>
      </c>
      <c r="H872" s="41">
        <v>105</v>
      </c>
      <c r="I872" s="43" t="s">
        <v>2675</v>
      </c>
      <c r="J872" s="50">
        <v>349600</v>
      </c>
      <c r="K872" s="50">
        <v>1748</v>
      </c>
      <c r="L872" s="50">
        <v>0</v>
      </c>
      <c r="M872" s="51"/>
      <c r="N872" s="51"/>
      <c r="O872" s="51"/>
      <c r="P872" s="41"/>
      <c r="Q872" s="51"/>
    </row>
    <row r="873" spans="1:17" ht="12.75">
      <c r="A873" s="41">
        <v>2015</v>
      </c>
      <c r="B873" s="41" t="s">
        <v>2670</v>
      </c>
      <c r="C873" s="41">
        <v>130230600</v>
      </c>
      <c r="D873" s="41">
        <v>130230600</v>
      </c>
      <c r="E873" s="43" t="s">
        <v>1764</v>
      </c>
      <c r="G873" s="43" t="s">
        <v>1765</v>
      </c>
      <c r="H873" s="41">
        <v>101</v>
      </c>
      <c r="I873" s="43" t="s">
        <v>2689</v>
      </c>
      <c r="J873" s="50">
        <v>923700</v>
      </c>
      <c r="K873" s="50">
        <v>7698</v>
      </c>
      <c r="L873" s="50">
        <v>0</v>
      </c>
      <c r="M873" s="51"/>
      <c r="N873" s="51"/>
      <c r="O873" s="51"/>
      <c r="P873" s="41"/>
      <c r="Q873" s="51"/>
    </row>
    <row r="874" spans="1:17" ht="12.75">
      <c r="A874" s="41">
        <v>2015</v>
      </c>
      <c r="B874" s="41" t="s">
        <v>2670</v>
      </c>
      <c r="C874" s="41">
        <v>130230800</v>
      </c>
      <c r="D874" s="41">
        <v>130230800</v>
      </c>
      <c r="E874" s="43" t="s">
        <v>2698</v>
      </c>
      <c r="F874" s="43" t="s">
        <v>2699</v>
      </c>
      <c r="G874" s="43" t="s">
        <v>2700</v>
      </c>
      <c r="H874" s="41">
        <v>101</v>
      </c>
      <c r="I874" s="43" t="s">
        <v>2689</v>
      </c>
      <c r="J874" s="50">
        <v>463700</v>
      </c>
      <c r="K874" s="50">
        <v>4637</v>
      </c>
      <c r="L874" s="50">
        <v>0</v>
      </c>
      <c r="M874" s="51"/>
      <c r="N874" s="51"/>
      <c r="O874" s="51"/>
      <c r="P874" s="41"/>
      <c r="Q874" s="51"/>
    </row>
    <row r="875" spans="1:17" ht="12.75">
      <c r="A875" s="41">
        <v>2015</v>
      </c>
      <c r="B875" s="41" t="s">
        <v>2670</v>
      </c>
      <c r="C875" s="41">
        <v>130230900</v>
      </c>
      <c r="D875" s="41">
        <v>130230900</v>
      </c>
      <c r="E875" s="43" t="s">
        <v>1766</v>
      </c>
      <c r="G875" s="43" t="s">
        <v>1767</v>
      </c>
      <c r="H875" s="41">
        <v>101</v>
      </c>
      <c r="I875" s="43" t="s">
        <v>2689</v>
      </c>
      <c r="J875" s="50">
        <v>387200</v>
      </c>
      <c r="K875" s="50">
        <v>2100</v>
      </c>
      <c r="L875" s="50">
        <v>90900</v>
      </c>
      <c r="M875" s="51"/>
      <c r="N875" s="51"/>
      <c r="O875" s="51"/>
      <c r="P875" s="41"/>
      <c r="Q875" s="51"/>
    </row>
    <row r="876" spans="1:17" ht="12.75">
      <c r="A876" s="41">
        <v>2015</v>
      </c>
      <c r="B876" s="41" t="s">
        <v>2670</v>
      </c>
      <c r="C876" s="41">
        <v>130240100</v>
      </c>
      <c r="D876" s="41">
        <v>130240100</v>
      </c>
      <c r="E876" s="43" t="s">
        <v>1681</v>
      </c>
      <c r="F876" s="43" t="s">
        <v>1682</v>
      </c>
      <c r="G876" s="43" t="s">
        <v>1681</v>
      </c>
      <c r="H876" s="41">
        <v>101</v>
      </c>
      <c r="I876" s="43" t="s">
        <v>2689</v>
      </c>
      <c r="J876" s="50">
        <v>482900</v>
      </c>
      <c r="K876" s="50">
        <v>4829</v>
      </c>
      <c r="L876" s="50">
        <v>0</v>
      </c>
      <c r="M876" s="51"/>
      <c r="N876" s="51"/>
      <c r="O876" s="51"/>
      <c r="P876" s="41"/>
      <c r="Q876" s="51"/>
    </row>
    <row r="877" spans="1:17" ht="12.75">
      <c r="A877" s="41">
        <v>2015</v>
      </c>
      <c r="B877" s="41" t="s">
        <v>2670</v>
      </c>
      <c r="C877" s="41">
        <v>130240200</v>
      </c>
      <c r="D877" s="41">
        <v>130240200</v>
      </c>
      <c r="E877" s="43" t="s">
        <v>1768</v>
      </c>
      <c r="G877" s="43" t="s">
        <v>1769</v>
      </c>
      <c r="H877" s="41">
        <v>201</v>
      </c>
      <c r="I877" s="43" t="s">
        <v>2681</v>
      </c>
      <c r="J877" s="50">
        <v>50100</v>
      </c>
      <c r="K877" s="50">
        <v>301</v>
      </c>
      <c r="L877" s="50">
        <v>50100</v>
      </c>
      <c r="M877" s="51"/>
      <c r="N877" s="51"/>
      <c r="O877" s="51"/>
      <c r="P877" s="41"/>
      <c r="Q877" s="51"/>
    </row>
    <row r="878" spans="1:17" ht="12.75">
      <c r="A878" s="41">
        <v>2015</v>
      </c>
      <c r="B878" s="41" t="s">
        <v>2670</v>
      </c>
      <c r="C878" s="41">
        <v>130240250</v>
      </c>
      <c r="D878" s="41">
        <v>130240250</v>
      </c>
      <c r="E878" s="43" t="s">
        <v>1770</v>
      </c>
      <c r="G878" s="43" t="s">
        <v>1771</v>
      </c>
      <c r="H878" s="41">
        <v>101</v>
      </c>
      <c r="I878" s="43" t="s">
        <v>2689</v>
      </c>
      <c r="J878" s="50">
        <v>766100</v>
      </c>
      <c r="K878" s="50">
        <v>7661</v>
      </c>
      <c r="L878" s="50">
        <v>0</v>
      </c>
      <c r="M878" s="51"/>
      <c r="N878" s="51"/>
      <c r="O878" s="51"/>
      <c r="P878" s="41"/>
      <c r="Q878" s="51"/>
    </row>
    <row r="879" spans="1:17" ht="12.75">
      <c r="A879" s="41">
        <v>2015</v>
      </c>
      <c r="B879" s="41" t="s">
        <v>2670</v>
      </c>
      <c r="C879" s="41">
        <v>130240300</v>
      </c>
      <c r="D879" s="41">
        <v>130240300</v>
      </c>
      <c r="E879" s="43" t="s">
        <v>1772</v>
      </c>
      <c r="G879" s="43" t="s">
        <v>1773</v>
      </c>
      <c r="H879" s="41">
        <v>101</v>
      </c>
      <c r="I879" s="43" t="s">
        <v>2689</v>
      </c>
      <c r="J879" s="50">
        <v>456100</v>
      </c>
      <c r="K879" s="50">
        <v>1787</v>
      </c>
      <c r="L879" s="50">
        <v>0</v>
      </c>
      <c r="M879" s="51"/>
      <c r="N879" s="51"/>
      <c r="O879" s="51"/>
      <c r="P879" s="41"/>
      <c r="Q879" s="51"/>
    </row>
    <row r="880" spans="1:17" ht="12.75">
      <c r="A880" s="41">
        <v>2015</v>
      </c>
      <c r="B880" s="41" t="s">
        <v>2670</v>
      </c>
      <c r="C880" s="41">
        <v>130240350</v>
      </c>
      <c r="D880" s="41">
        <v>130240350</v>
      </c>
      <c r="E880" s="43" t="s">
        <v>1774</v>
      </c>
      <c r="G880" s="43" t="s">
        <v>1775</v>
      </c>
      <c r="H880" s="41">
        <v>101</v>
      </c>
      <c r="I880" s="43" t="s">
        <v>2689</v>
      </c>
      <c r="J880" s="50">
        <v>522000</v>
      </c>
      <c r="K880" s="50">
        <v>5220</v>
      </c>
      <c r="L880" s="50">
        <v>0</v>
      </c>
      <c r="M880" s="51"/>
      <c r="N880" s="51"/>
      <c r="O880" s="51"/>
      <c r="P880" s="41"/>
      <c r="Q880" s="51"/>
    </row>
    <row r="881" spans="1:17" ht="12.75">
      <c r="A881" s="41">
        <v>2015</v>
      </c>
      <c r="B881" s="41" t="s">
        <v>2670</v>
      </c>
      <c r="C881" s="41">
        <v>130240380</v>
      </c>
      <c r="D881" s="41">
        <v>130240380</v>
      </c>
      <c r="E881" s="43" t="s">
        <v>1776</v>
      </c>
      <c r="G881" s="43" t="s">
        <v>1777</v>
      </c>
      <c r="H881" s="41">
        <v>101</v>
      </c>
      <c r="I881" s="43" t="s">
        <v>2689</v>
      </c>
      <c r="J881" s="50">
        <v>519400</v>
      </c>
      <c r="K881" s="50">
        <v>5194</v>
      </c>
      <c r="L881" s="50">
        <v>0</v>
      </c>
      <c r="M881" s="51"/>
      <c r="N881" s="51"/>
      <c r="O881" s="51"/>
      <c r="P881" s="41"/>
      <c r="Q881" s="51"/>
    </row>
    <row r="882" spans="1:17" ht="12.75">
      <c r="A882" s="41">
        <v>2015</v>
      </c>
      <c r="B882" s="41" t="s">
        <v>2670</v>
      </c>
      <c r="C882" s="41">
        <v>130240400</v>
      </c>
      <c r="D882" s="41">
        <v>130240400</v>
      </c>
      <c r="E882" s="43" t="s">
        <v>1778</v>
      </c>
      <c r="F882" s="43" t="s">
        <v>1779</v>
      </c>
      <c r="G882" s="43" t="s">
        <v>1780</v>
      </c>
      <c r="H882" s="41">
        <v>105</v>
      </c>
      <c r="I882" s="43" t="s">
        <v>2675</v>
      </c>
      <c r="J882" s="50">
        <v>1206400</v>
      </c>
      <c r="K882" s="50">
        <v>12064</v>
      </c>
      <c r="L882" s="50">
        <v>0</v>
      </c>
      <c r="M882" s="51"/>
      <c r="N882" s="51"/>
      <c r="O882" s="51"/>
      <c r="P882" s="41"/>
      <c r="Q882" s="51"/>
    </row>
    <row r="883" spans="1:17" ht="12.75">
      <c r="A883" s="41">
        <v>2015</v>
      </c>
      <c r="B883" s="41" t="s">
        <v>2670</v>
      </c>
      <c r="C883" s="41">
        <v>130240500</v>
      </c>
      <c r="D883" s="41">
        <v>130240500</v>
      </c>
      <c r="E883" s="43" t="s">
        <v>1781</v>
      </c>
      <c r="G883" s="43" t="s">
        <v>1782</v>
      </c>
      <c r="H883" s="41">
        <v>101</v>
      </c>
      <c r="I883" s="43" t="s">
        <v>2689</v>
      </c>
      <c r="J883" s="50">
        <v>464400</v>
      </c>
      <c r="K883" s="50">
        <v>4644</v>
      </c>
      <c r="L883" s="50">
        <v>0</v>
      </c>
      <c r="M883" s="51"/>
      <c r="N883" s="51"/>
      <c r="O883" s="51"/>
      <c r="P883" s="41"/>
      <c r="Q883" s="51"/>
    </row>
    <row r="884" spans="1:17" ht="12.75">
      <c r="A884" s="41">
        <v>2015</v>
      </c>
      <c r="B884" s="41" t="s">
        <v>2670</v>
      </c>
      <c r="C884" s="41">
        <v>130240550</v>
      </c>
      <c r="D884" s="41">
        <v>130240550</v>
      </c>
      <c r="E884" s="43" t="s">
        <v>1783</v>
      </c>
      <c r="F884" s="43" t="s">
        <v>1784</v>
      </c>
      <c r="G884" s="43" t="s">
        <v>1783</v>
      </c>
      <c r="H884" s="41">
        <v>101</v>
      </c>
      <c r="I884" s="43" t="s">
        <v>2689</v>
      </c>
      <c r="J884" s="50">
        <v>264300</v>
      </c>
      <c r="K884" s="50">
        <v>2643</v>
      </c>
      <c r="L884" s="50">
        <v>0</v>
      </c>
      <c r="M884" s="51"/>
      <c r="N884" s="51"/>
      <c r="O884" s="51"/>
      <c r="P884" s="41"/>
      <c r="Q884" s="51"/>
    </row>
    <row r="885" spans="1:17" ht="12.75">
      <c r="A885" s="41">
        <v>2015</v>
      </c>
      <c r="B885" s="41" t="s">
        <v>2670</v>
      </c>
      <c r="C885" s="41">
        <v>130240555</v>
      </c>
      <c r="D885" s="41">
        <v>130240555</v>
      </c>
      <c r="E885" s="43" t="s">
        <v>1785</v>
      </c>
      <c r="F885" s="43" t="s">
        <v>1786</v>
      </c>
      <c r="G885" s="43" t="s">
        <v>1785</v>
      </c>
      <c r="H885" s="41">
        <v>101</v>
      </c>
      <c r="I885" s="43" t="s">
        <v>2689</v>
      </c>
      <c r="J885" s="50">
        <v>147100</v>
      </c>
      <c r="K885" s="50">
        <v>1174</v>
      </c>
      <c r="L885" s="50">
        <v>0</v>
      </c>
      <c r="M885" s="51"/>
      <c r="N885" s="51"/>
      <c r="O885" s="51"/>
      <c r="P885" s="41"/>
      <c r="Q885" s="51"/>
    </row>
    <row r="886" spans="1:17" ht="12.75">
      <c r="A886" s="41">
        <v>2015</v>
      </c>
      <c r="B886" s="41" t="s">
        <v>2670</v>
      </c>
      <c r="C886" s="41">
        <v>130240600</v>
      </c>
      <c r="D886" s="41">
        <v>130240600</v>
      </c>
      <c r="E886" s="43" t="s">
        <v>1681</v>
      </c>
      <c r="F886" s="43" t="s">
        <v>1682</v>
      </c>
      <c r="G886" s="43" t="s">
        <v>1681</v>
      </c>
      <c r="H886" s="41">
        <v>101</v>
      </c>
      <c r="I886" s="43" t="s">
        <v>2689</v>
      </c>
      <c r="J886" s="50">
        <v>161600</v>
      </c>
      <c r="K886" s="50">
        <v>1616</v>
      </c>
      <c r="L886" s="50">
        <v>0</v>
      </c>
      <c r="M886" s="51"/>
      <c r="N886" s="51"/>
      <c r="O886" s="51"/>
      <c r="P886" s="41"/>
      <c r="Q886" s="51"/>
    </row>
    <row r="887" spans="1:17" ht="12.75">
      <c r="A887" s="41">
        <v>2015</v>
      </c>
      <c r="B887" s="41" t="s">
        <v>2670</v>
      </c>
      <c r="C887" s="41">
        <v>130250100</v>
      </c>
      <c r="D887" s="41">
        <v>130250100</v>
      </c>
      <c r="E887" s="43" t="s">
        <v>1681</v>
      </c>
      <c r="F887" s="43" t="s">
        <v>1682</v>
      </c>
      <c r="G887" s="43" t="s">
        <v>1681</v>
      </c>
      <c r="H887" s="41">
        <v>101</v>
      </c>
      <c r="I887" s="43" t="s">
        <v>2689</v>
      </c>
      <c r="J887" s="50">
        <v>604500</v>
      </c>
      <c r="K887" s="50">
        <v>6045</v>
      </c>
      <c r="L887" s="50">
        <v>0</v>
      </c>
      <c r="M887" s="51"/>
      <c r="N887" s="51"/>
      <c r="O887" s="51"/>
      <c r="P887" s="41"/>
      <c r="Q887" s="51"/>
    </row>
    <row r="888" spans="1:17" ht="12.75">
      <c r="A888" s="41">
        <v>2015</v>
      </c>
      <c r="B888" s="41" t="s">
        <v>2670</v>
      </c>
      <c r="C888" s="41">
        <v>130250150</v>
      </c>
      <c r="D888" s="41">
        <v>130250150</v>
      </c>
      <c r="E888" s="43" t="s">
        <v>1778</v>
      </c>
      <c r="F888" s="43" t="s">
        <v>1779</v>
      </c>
      <c r="G888" s="43" t="s">
        <v>1780</v>
      </c>
      <c r="H888" s="41">
        <v>105</v>
      </c>
      <c r="I888" s="43" t="s">
        <v>2675</v>
      </c>
      <c r="J888" s="50">
        <v>717300</v>
      </c>
      <c r="K888" s="50">
        <v>7173</v>
      </c>
      <c r="L888" s="50">
        <v>0</v>
      </c>
      <c r="M888" s="51"/>
      <c r="N888" s="51"/>
      <c r="O888" s="51"/>
      <c r="P888" s="41"/>
      <c r="Q888" s="51"/>
    </row>
    <row r="889" spans="1:17" ht="12.75">
      <c r="A889" s="41">
        <v>2015</v>
      </c>
      <c r="B889" s="41" t="s">
        <v>2670</v>
      </c>
      <c r="C889" s="41">
        <v>130250200</v>
      </c>
      <c r="D889" s="41">
        <v>130250200</v>
      </c>
      <c r="E889" s="43" t="s">
        <v>1787</v>
      </c>
      <c r="G889" s="43" t="s">
        <v>1788</v>
      </c>
      <c r="H889" s="41">
        <v>101</v>
      </c>
      <c r="I889" s="43" t="s">
        <v>2689</v>
      </c>
      <c r="J889" s="50">
        <v>895900</v>
      </c>
      <c r="K889" s="50">
        <v>5125</v>
      </c>
      <c r="L889" s="50">
        <v>0</v>
      </c>
      <c r="M889" s="51"/>
      <c r="N889" s="51"/>
      <c r="O889" s="51"/>
      <c r="P889" s="41"/>
      <c r="Q889" s="51"/>
    </row>
    <row r="890" spans="1:17" ht="12.75">
      <c r="A890" s="41">
        <v>2015</v>
      </c>
      <c r="B890" s="41" t="s">
        <v>2670</v>
      </c>
      <c r="C890" s="41">
        <v>130250250</v>
      </c>
      <c r="D890" s="41">
        <v>130250250</v>
      </c>
      <c r="E890" s="43" t="s">
        <v>1789</v>
      </c>
      <c r="G890" s="43" t="s">
        <v>1790</v>
      </c>
      <c r="H890" s="41">
        <v>201</v>
      </c>
      <c r="I890" s="43" t="s">
        <v>2681</v>
      </c>
      <c r="J890" s="50">
        <v>203700</v>
      </c>
      <c r="K890" s="50">
        <v>1848</v>
      </c>
      <c r="L890" s="50">
        <v>203700</v>
      </c>
      <c r="M890" s="51"/>
      <c r="N890" s="51"/>
      <c r="O890" s="51"/>
      <c r="P890" s="41"/>
      <c r="Q890" s="51"/>
    </row>
    <row r="891" spans="1:17" ht="12.75">
      <c r="A891" s="41">
        <v>2015</v>
      </c>
      <c r="B891" s="41" t="s">
        <v>2670</v>
      </c>
      <c r="C891" s="41">
        <v>130250300</v>
      </c>
      <c r="D891" s="41">
        <v>130250300</v>
      </c>
      <c r="E891" s="43" t="s">
        <v>1791</v>
      </c>
      <c r="G891" s="43" t="s">
        <v>1792</v>
      </c>
      <c r="H891" s="41">
        <v>101</v>
      </c>
      <c r="I891" s="43" t="s">
        <v>2689</v>
      </c>
      <c r="J891" s="50">
        <v>927000</v>
      </c>
      <c r="K891" s="50">
        <v>4635</v>
      </c>
      <c r="L891" s="50">
        <v>0</v>
      </c>
      <c r="M891" s="51"/>
      <c r="N891" s="51"/>
      <c r="O891" s="51"/>
      <c r="P891" s="41"/>
      <c r="Q891" s="51"/>
    </row>
    <row r="892" spans="1:17" ht="12.75">
      <c r="A892" s="41">
        <v>2015</v>
      </c>
      <c r="B892" s="41" t="s">
        <v>2670</v>
      </c>
      <c r="C892" s="41">
        <v>130250400</v>
      </c>
      <c r="D892" s="41">
        <v>130250400</v>
      </c>
      <c r="E892" s="43" t="s">
        <v>1793</v>
      </c>
      <c r="G892" s="43" t="s">
        <v>1794</v>
      </c>
      <c r="H892" s="41">
        <v>101</v>
      </c>
      <c r="I892" s="43" t="s">
        <v>2689</v>
      </c>
      <c r="J892" s="50">
        <v>132500</v>
      </c>
      <c r="K892" s="50">
        <v>827</v>
      </c>
      <c r="L892" s="50">
        <v>91000</v>
      </c>
      <c r="M892" s="51"/>
      <c r="N892" s="51"/>
      <c r="O892" s="51"/>
      <c r="P892" s="41"/>
      <c r="Q892" s="51"/>
    </row>
    <row r="893" spans="1:17" ht="12.75">
      <c r="A893" s="41">
        <v>2015</v>
      </c>
      <c r="B893" s="41" t="s">
        <v>2670</v>
      </c>
      <c r="C893" s="41">
        <v>130250500</v>
      </c>
      <c r="D893" s="41">
        <v>130250500</v>
      </c>
      <c r="E893" s="43" t="s">
        <v>1795</v>
      </c>
      <c r="G893" s="43" t="s">
        <v>1796</v>
      </c>
      <c r="H893" s="41">
        <v>101</v>
      </c>
      <c r="I893" s="43" t="s">
        <v>2689</v>
      </c>
      <c r="J893" s="50">
        <v>918600</v>
      </c>
      <c r="K893" s="50">
        <v>5193</v>
      </c>
      <c r="L893" s="50">
        <v>164700</v>
      </c>
      <c r="M893" s="51"/>
      <c r="N893" s="51"/>
      <c r="O893" s="51"/>
      <c r="P893" s="41"/>
      <c r="Q893" s="51"/>
    </row>
    <row r="894" spans="1:17" ht="12.75">
      <c r="A894" s="41">
        <v>2015</v>
      </c>
      <c r="B894" s="41" t="s">
        <v>2670</v>
      </c>
      <c r="C894" s="41">
        <v>130250550</v>
      </c>
      <c r="D894" s="41">
        <v>130250550</v>
      </c>
      <c r="E894" s="43" t="s">
        <v>1797</v>
      </c>
      <c r="G894" s="43" t="s">
        <v>1798</v>
      </c>
      <c r="H894" s="41">
        <v>101</v>
      </c>
      <c r="I894" s="43" t="s">
        <v>2689</v>
      </c>
      <c r="J894" s="50">
        <v>676100</v>
      </c>
      <c r="K894" s="50">
        <v>6761</v>
      </c>
      <c r="L894" s="50">
        <v>0</v>
      </c>
      <c r="M894" s="51"/>
      <c r="N894" s="51"/>
      <c r="O894" s="51"/>
      <c r="P894" s="41"/>
      <c r="Q894" s="51"/>
    </row>
    <row r="895" spans="1:17" ht="12.75">
      <c r="A895" s="41">
        <v>2015</v>
      </c>
      <c r="B895" s="41" t="s">
        <v>2670</v>
      </c>
      <c r="C895" s="41">
        <v>130250600</v>
      </c>
      <c r="D895" s="41">
        <v>130250600</v>
      </c>
      <c r="E895" s="43" t="s">
        <v>1799</v>
      </c>
      <c r="G895" s="43" t="s">
        <v>1800</v>
      </c>
      <c r="H895" s="41">
        <v>101</v>
      </c>
      <c r="I895" s="43" t="s">
        <v>2689</v>
      </c>
      <c r="J895" s="50">
        <v>719700</v>
      </c>
      <c r="K895" s="50">
        <v>7197</v>
      </c>
      <c r="L895" s="50">
        <v>0</v>
      </c>
      <c r="M895" s="51"/>
      <c r="N895" s="51"/>
      <c r="O895" s="51"/>
      <c r="P895" s="41"/>
      <c r="Q895" s="51"/>
    </row>
    <row r="896" spans="1:17" ht="12.75">
      <c r="A896" s="41">
        <v>2015</v>
      </c>
      <c r="B896" s="41" t="s">
        <v>2670</v>
      </c>
      <c r="C896" s="41">
        <v>130260100</v>
      </c>
      <c r="D896" s="41">
        <v>130260100</v>
      </c>
      <c r="E896" s="43" t="s">
        <v>1801</v>
      </c>
      <c r="G896" s="43" t="s">
        <v>1802</v>
      </c>
      <c r="H896" s="41">
        <v>101</v>
      </c>
      <c r="I896" s="43" t="s">
        <v>2689</v>
      </c>
      <c r="J896" s="50">
        <v>1028400</v>
      </c>
      <c r="K896" s="50">
        <v>10284</v>
      </c>
      <c r="L896" s="50">
        <v>0</v>
      </c>
      <c r="M896" s="51"/>
      <c r="N896" s="51"/>
      <c r="O896" s="51"/>
      <c r="P896" s="41"/>
      <c r="Q896" s="51"/>
    </row>
    <row r="897" spans="1:17" ht="12.75">
      <c r="A897" s="41">
        <v>2015</v>
      </c>
      <c r="B897" s="41" t="s">
        <v>2670</v>
      </c>
      <c r="C897" s="41">
        <v>130260200</v>
      </c>
      <c r="D897" s="41">
        <v>130260200</v>
      </c>
      <c r="E897" s="43" t="s">
        <v>1803</v>
      </c>
      <c r="F897" s="43" t="s">
        <v>2699</v>
      </c>
      <c r="G897" s="43" t="s">
        <v>1804</v>
      </c>
      <c r="H897" s="41">
        <v>101</v>
      </c>
      <c r="I897" s="43" t="s">
        <v>2689</v>
      </c>
      <c r="J897" s="50">
        <v>378100</v>
      </c>
      <c r="K897" s="50">
        <v>2700</v>
      </c>
      <c r="L897" s="50">
        <v>0</v>
      </c>
      <c r="M897" s="51"/>
      <c r="N897" s="51"/>
      <c r="O897" s="51"/>
      <c r="P897" s="41"/>
      <c r="Q897" s="51"/>
    </row>
    <row r="898" spans="1:17" ht="12.75">
      <c r="A898" s="41">
        <v>2015</v>
      </c>
      <c r="B898" s="41" t="s">
        <v>2670</v>
      </c>
      <c r="C898" s="41">
        <v>130260300</v>
      </c>
      <c r="D898" s="41">
        <v>130260300</v>
      </c>
      <c r="E898" s="43" t="s">
        <v>1805</v>
      </c>
      <c r="F898" s="43" t="s">
        <v>1806</v>
      </c>
      <c r="G898" s="43" t="s">
        <v>1805</v>
      </c>
      <c r="H898" s="41">
        <v>101</v>
      </c>
      <c r="I898" s="43" t="s">
        <v>2689</v>
      </c>
      <c r="J898" s="50">
        <v>1305800</v>
      </c>
      <c r="K898" s="50">
        <v>13058</v>
      </c>
      <c r="L898" s="50">
        <v>0</v>
      </c>
      <c r="M898" s="51"/>
      <c r="N898" s="51"/>
      <c r="O898" s="51"/>
      <c r="P898" s="41"/>
      <c r="Q898" s="51"/>
    </row>
    <row r="899" spans="1:17" ht="12.75">
      <c r="A899" s="41">
        <v>2015</v>
      </c>
      <c r="B899" s="41" t="s">
        <v>2670</v>
      </c>
      <c r="C899" s="41">
        <v>130260350</v>
      </c>
      <c r="D899" s="41">
        <v>130260350</v>
      </c>
      <c r="E899" s="43" t="s">
        <v>1807</v>
      </c>
      <c r="F899" s="43" t="s">
        <v>2918</v>
      </c>
      <c r="G899" s="43" t="s">
        <v>1808</v>
      </c>
      <c r="H899" s="41">
        <v>101</v>
      </c>
      <c r="I899" s="43" t="s">
        <v>2689</v>
      </c>
      <c r="J899" s="50">
        <v>466000</v>
      </c>
      <c r="K899" s="50">
        <v>2519</v>
      </c>
      <c r="L899" s="50">
        <v>0</v>
      </c>
      <c r="M899" s="51"/>
      <c r="N899" s="51"/>
      <c r="O899" s="51"/>
      <c r="P899" s="41"/>
      <c r="Q899" s="51"/>
    </row>
    <row r="900" spans="1:17" ht="12.75">
      <c r="A900" s="41">
        <v>2015</v>
      </c>
      <c r="B900" s="41" t="s">
        <v>2670</v>
      </c>
      <c r="C900" s="41">
        <v>130260400</v>
      </c>
      <c r="D900" s="41">
        <v>130260400</v>
      </c>
      <c r="E900" s="43" t="s">
        <v>1787</v>
      </c>
      <c r="G900" s="43" t="s">
        <v>1788</v>
      </c>
      <c r="H900" s="41">
        <v>101</v>
      </c>
      <c r="I900" s="43" t="s">
        <v>2689</v>
      </c>
      <c r="J900" s="50">
        <v>379300</v>
      </c>
      <c r="K900" s="50">
        <v>1897</v>
      </c>
      <c r="L900" s="50">
        <v>0</v>
      </c>
      <c r="M900" s="51"/>
      <c r="N900" s="51"/>
      <c r="O900" s="51"/>
      <c r="P900" s="41"/>
      <c r="Q900" s="51"/>
    </row>
    <row r="901" spans="1:17" ht="12.75">
      <c r="A901" s="41">
        <v>2015</v>
      </c>
      <c r="B901" s="41" t="s">
        <v>2670</v>
      </c>
      <c r="C901" s="41">
        <v>130260450</v>
      </c>
      <c r="D901" s="41">
        <v>130260450</v>
      </c>
      <c r="E901" s="43" t="s">
        <v>1795</v>
      </c>
      <c r="G901" s="43" t="s">
        <v>1796</v>
      </c>
      <c r="H901" s="41">
        <v>101</v>
      </c>
      <c r="I901" s="43" t="s">
        <v>2689</v>
      </c>
      <c r="J901" s="50">
        <v>379300</v>
      </c>
      <c r="K901" s="50">
        <v>3793</v>
      </c>
      <c r="L901" s="50">
        <v>0</v>
      </c>
      <c r="M901" s="51"/>
      <c r="N901" s="51"/>
      <c r="O901" s="51"/>
      <c r="P901" s="41"/>
      <c r="Q901" s="51"/>
    </row>
    <row r="902" spans="1:17" ht="12.75">
      <c r="A902" s="41">
        <v>2015</v>
      </c>
      <c r="B902" s="41" t="s">
        <v>2670</v>
      </c>
      <c r="C902" s="41">
        <v>130260500</v>
      </c>
      <c r="D902" s="41">
        <v>130260500</v>
      </c>
      <c r="E902" s="43" t="s">
        <v>1809</v>
      </c>
      <c r="G902" s="43" t="s">
        <v>1810</v>
      </c>
      <c r="H902" s="41">
        <v>101</v>
      </c>
      <c r="I902" s="43" t="s">
        <v>2689</v>
      </c>
      <c r="J902" s="50">
        <v>663100</v>
      </c>
      <c r="K902" s="50">
        <v>6631</v>
      </c>
      <c r="L902" s="50">
        <v>0</v>
      </c>
      <c r="M902" s="51"/>
      <c r="N902" s="51"/>
      <c r="O902" s="51"/>
      <c r="P902" s="41"/>
      <c r="Q902" s="51"/>
    </row>
    <row r="903" spans="1:17" ht="12.75">
      <c r="A903" s="41">
        <v>2015</v>
      </c>
      <c r="B903" s="41" t="s">
        <v>2670</v>
      </c>
      <c r="C903" s="41">
        <v>130260600</v>
      </c>
      <c r="D903" s="41">
        <v>130260600</v>
      </c>
      <c r="E903" s="43" t="s">
        <v>1811</v>
      </c>
      <c r="G903" s="43" t="s">
        <v>1812</v>
      </c>
      <c r="H903" s="41">
        <v>201</v>
      </c>
      <c r="I903" s="43" t="s">
        <v>2681</v>
      </c>
      <c r="J903" s="50">
        <v>61800</v>
      </c>
      <c r="K903" s="50">
        <v>371</v>
      </c>
      <c r="L903" s="50">
        <v>61800</v>
      </c>
      <c r="M903" s="51"/>
      <c r="N903" s="51"/>
      <c r="O903" s="51"/>
      <c r="P903" s="41"/>
      <c r="Q903" s="51"/>
    </row>
    <row r="904" spans="1:17" ht="12.75">
      <c r="A904" s="41">
        <v>2015</v>
      </c>
      <c r="B904" s="41" t="s">
        <v>2670</v>
      </c>
      <c r="C904" s="41">
        <v>130260700</v>
      </c>
      <c r="D904" s="41">
        <v>130260700</v>
      </c>
      <c r="E904" s="43" t="s">
        <v>2720</v>
      </c>
      <c r="F904" s="43" t="s">
        <v>2721</v>
      </c>
      <c r="G904" s="43" t="s">
        <v>2722</v>
      </c>
      <c r="H904" s="41">
        <v>105</v>
      </c>
      <c r="I904" s="43" t="s">
        <v>2675</v>
      </c>
      <c r="J904" s="50">
        <v>1325700</v>
      </c>
      <c r="K904" s="50">
        <v>6629</v>
      </c>
      <c r="L904" s="50">
        <v>0</v>
      </c>
      <c r="M904" s="51"/>
      <c r="N904" s="51"/>
      <c r="O904" s="51"/>
      <c r="P904" s="41"/>
      <c r="Q904" s="51"/>
    </row>
    <row r="905" spans="1:17" ht="12.75">
      <c r="A905" s="41">
        <v>2015</v>
      </c>
      <c r="B905" s="41" t="s">
        <v>2670</v>
      </c>
      <c r="C905" s="41">
        <v>130260750</v>
      </c>
      <c r="D905" s="41">
        <v>130260750</v>
      </c>
      <c r="E905" s="43" t="s">
        <v>1813</v>
      </c>
      <c r="G905" s="43" t="s">
        <v>1814</v>
      </c>
      <c r="H905" s="41">
        <v>101</v>
      </c>
      <c r="I905" s="43" t="s">
        <v>2689</v>
      </c>
      <c r="J905" s="50">
        <v>48800</v>
      </c>
      <c r="K905" s="50">
        <v>488</v>
      </c>
      <c r="L905" s="50">
        <v>0</v>
      </c>
      <c r="M905" s="51"/>
      <c r="N905" s="51"/>
      <c r="O905" s="51"/>
      <c r="P905" s="41"/>
      <c r="Q905" s="51"/>
    </row>
    <row r="906" spans="1:17" ht="12.75">
      <c r="A906" s="41">
        <v>2015</v>
      </c>
      <c r="B906" s="41" t="s">
        <v>2670</v>
      </c>
      <c r="C906" s="41">
        <v>130260775</v>
      </c>
      <c r="D906" s="41">
        <v>130260775</v>
      </c>
      <c r="E906" s="43" t="s">
        <v>1815</v>
      </c>
      <c r="G906" s="43" t="s">
        <v>1816</v>
      </c>
      <c r="H906" s="41">
        <v>201</v>
      </c>
      <c r="I906" s="43" t="s">
        <v>2681</v>
      </c>
      <c r="J906" s="50">
        <v>91300</v>
      </c>
      <c r="K906" s="50">
        <v>623</v>
      </c>
      <c r="L906" s="50">
        <v>91300</v>
      </c>
      <c r="M906" s="51"/>
      <c r="N906" s="51"/>
      <c r="O906" s="51"/>
      <c r="P906" s="41"/>
      <c r="Q906" s="51"/>
    </row>
    <row r="907" spans="1:17" ht="12.75">
      <c r="A907" s="41">
        <v>2015</v>
      </c>
      <c r="B907" s="41" t="s">
        <v>2670</v>
      </c>
      <c r="C907" s="41">
        <v>130270100</v>
      </c>
      <c r="D907" s="41">
        <v>130270100</v>
      </c>
      <c r="E907" s="43" t="s">
        <v>1718</v>
      </c>
      <c r="G907" s="43" t="s">
        <v>1719</v>
      </c>
      <c r="H907" s="41">
        <v>101</v>
      </c>
      <c r="I907" s="43" t="s">
        <v>2689</v>
      </c>
      <c r="J907" s="50">
        <v>457000</v>
      </c>
      <c r="K907" s="50">
        <v>2510</v>
      </c>
      <c r="L907" s="50">
        <v>101200</v>
      </c>
      <c r="M907" s="51"/>
      <c r="N907" s="51"/>
      <c r="O907" s="51"/>
      <c r="P907" s="41"/>
      <c r="Q907" s="51"/>
    </row>
    <row r="908" spans="1:17" ht="12.75">
      <c r="A908" s="41">
        <v>2015</v>
      </c>
      <c r="B908" s="41" t="s">
        <v>2670</v>
      </c>
      <c r="C908" s="41">
        <v>130270200</v>
      </c>
      <c r="D908" s="41">
        <v>130270200</v>
      </c>
      <c r="E908" s="43" t="s">
        <v>1817</v>
      </c>
      <c r="F908" s="43" t="s">
        <v>1818</v>
      </c>
      <c r="G908" s="43" t="s">
        <v>1819</v>
      </c>
      <c r="H908" s="41">
        <v>105</v>
      </c>
      <c r="I908" s="43" t="s">
        <v>2675</v>
      </c>
      <c r="J908" s="50">
        <v>805600</v>
      </c>
      <c r="K908" s="50">
        <v>4028</v>
      </c>
      <c r="L908" s="50">
        <v>0</v>
      </c>
      <c r="M908" s="51"/>
      <c r="N908" s="51"/>
      <c r="O908" s="51"/>
      <c r="P908" s="41"/>
      <c r="Q908" s="51"/>
    </row>
    <row r="909" spans="1:17" ht="12.75">
      <c r="A909" s="41">
        <v>2015</v>
      </c>
      <c r="B909" s="41" t="s">
        <v>2670</v>
      </c>
      <c r="C909" s="41">
        <v>130270300</v>
      </c>
      <c r="D909" s="41">
        <v>130270300</v>
      </c>
      <c r="E909" s="43" t="s">
        <v>1820</v>
      </c>
      <c r="G909" s="43" t="s">
        <v>1821</v>
      </c>
      <c r="H909" s="41">
        <v>101</v>
      </c>
      <c r="I909" s="43" t="s">
        <v>2689</v>
      </c>
      <c r="J909" s="50">
        <v>177200</v>
      </c>
      <c r="K909" s="50">
        <v>1526</v>
      </c>
      <c r="L909" s="50">
        <v>112600</v>
      </c>
      <c r="M909" s="51"/>
      <c r="N909" s="51"/>
      <c r="O909" s="51"/>
      <c r="P909" s="41"/>
      <c r="Q909" s="51"/>
    </row>
    <row r="910" spans="1:17" ht="12.75">
      <c r="A910" s="41">
        <v>2015</v>
      </c>
      <c r="B910" s="41" t="s">
        <v>2670</v>
      </c>
      <c r="C910" s="41">
        <v>130270400</v>
      </c>
      <c r="D910" s="41">
        <v>130270400</v>
      </c>
      <c r="E910" s="43" t="s">
        <v>1817</v>
      </c>
      <c r="F910" s="43" t="s">
        <v>1818</v>
      </c>
      <c r="G910" s="43" t="s">
        <v>1819</v>
      </c>
      <c r="H910" s="41">
        <v>105</v>
      </c>
      <c r="I910" s="43" t="s">
        <v>2675</v>
      </c>
      <c r="J910" s="50">
        <v>640100</v>
      </c>
      <c r="K910" s="50">
        <v>3201</v>
      </c>
      <c r="L910" s="50">
        <v>0</v>
      </c>
      <c r="M910" s="51"/>
      <c r="N910" s="51"/>
      <c r="O910" s="51"/>
      <c r="P910" s="41"/>
      <c r="Q910" s="51"/>
    </row>
    <row r="911" spans="1:17" ht="12.75">
      <c r="A911" s="41">
        <v>2015</v>
      </c>
      <c r="B911" s="41" t="s">
        <v>2670</v>
      </c>
      <c r="C911" s="41">
        <v>130270500</v>
      </c>
      <c r="D911" s="41">
        <v>130270500</v>
      </c>
      <c r="E911" s="43" t="s">
        <v>3458</v>
      </c>
      <c r="G911" s="43" t="s">
        <v>3459</v>
      </c>
      <c r="H911" s="41">
        <v>101</v>
      </c>
      <c r="I911" s="43" t="s">
        <v>2689</v>
      </c>
      <c r="J911" s="50">
        <v>920600</v>
      </c>
      <c r="K911" s="50">
        <v>9206</v>
      </c>
      <c r="L911" s="50">
        <v>0</v>
      </c>
      <c r="M911" s="51"/>
      <c r="N911" s="51"/>
      <c r="O911" s="51"/>
      <c r="P911" s="41"/>
      <c r="Q911" s="51"/>
    </row>
    <row r="912" spans="1:17" ht="12.75">
      <c r="A912" s="41">
        <v>2015</v>
      </c>
      <c r="B912" s="41" t="s">
        <v>2670</v>
      </c>
      <c r="C912" s="41">
        <v>130270600</v>
      </c>
      <c r="D912" s="41">
        <v>130270600</v>
      </c>
      <c r="E912" s="43" t="s">
        <v>1803</v>
      </c>
      <c r="F912" s="43" t="s">
        <v>2699</v>
      </c>
      <c r="G912" s="43" t="s">
        <v>1804</v>
      </c>
      <c r="H912" s="41">
        <v>101</v>
      </c>
      <c r="I912" s="43" t="s">
        <v>2689</v>
      </c>
      <c r="J912" s="50">
        <v>335800</v>
      </c>
      <c r="K912" s="50">
        <v>1679</v>
      </c>
      <c r="L912" s="50">
        <v>0</v>
      </c>
      <c r="M912" s="51"/>
      <c r="N912" s="51"/>
      <c r="O912" s="51"/>
      <c r="P912" s="41"/>
      <c r="Q912" s="51"/>
    </row>
    <row r="913" spans="1:17" ht="12.75">
      <c r="A913" s="41">
        <v>2015</v>
      </c>
      <c r="B913" s="41" t="s">
        <v>2670</v>
      </c>
      <c r="C913" s="41">
        <v>130270700</v>
      </c>
      <c r="D913" s="41">
        <v>130270700</v>
      </c>
      <c r="E913" s="43" t="s">
        <v>1803</v>
      </c>
      <c r="F913" s="43" t="s">
        <v>2699</v>
      </c>
      <c r="G913" s="43" t="s">
        <v>1804</v>
      </c>
      <c r="H913" s="41">
        <v>101</v>
      </c>
      <c r="I913" s="43" t="s">
        <v>2689</v>
      </c>
      <c r="J913" s="50">
        <v>1447000</v>
      </c>
      <c r="K913" s="50">
        <v>7448</v>
      </c>
      <c r="L913" s="50">
        <v>99100</v>
      </c>
      <c r="M913" s="51"/>
      <c r="N913" s="51"/>
      <c r="O913" s="51"/>
      <c r="P913" s="41"/>
      <c r="Q913" s="51"/>
    </row>
    <row r="914" spans="1:17" ht="12.75">
      <c r="A914" s="41">
        <v>2015</v>
      </c>
      <c r="B914" s="41" t="s">
        <v>2670</v>
      </c>
      <c r="C914" s="41">
        <v>130270800</v>
      </c>
      <c r="D914" s="41">
        <v>130270800</v>
      </c>
      <c r="E914" s="43" t="s">
        <v>1822</v>
      </c>
      <c r="F914" s="43" t="s">
        <v>2699</v>
      </c>
      <c r="G914" s="43" t="s">
        <v>1804</v>
      </c>
      <c r="H914" s="41">
        <v>101</v>
      </c>
      <c r="I914" s="43" t="s">
        <v>2689</v>
      </c>
      <c r="J914" s="50">
        <v>635000</v>
      </c>
      <c r="K914" s="50">
        <v>6350</v>
      </c>
      <c r="L914" s="50">
        <v>0</v>
      </c>
      <c r="M914" s="51"/>
      <c r="N914" s="51"/>
      <c r="O914" s="51"/>
      <c r="P914" s="41"/>
      <c r="Q914" s="51"/>
    </row>
    <row r="915" spans="1:17" ht="12.75">
      <c r="A915" s="41">
        <v>2015</v>
      </c>
      <c r="B915" s="41" t="s">
        <v>2670</v>
      </c>
      <c r="C915" s="41">
        <v>130270825</v>
      </c>
      <c r="D915" s="41">
        <v>130270825</v>
      </c>
      <c r="E915" s="43" t="s">
        <v>1823</v>
      </c>
      <c r="G915" s="43" t="s">
        <v>1824</v>
      </c>
      <c r="H915" s="41">
        <v>201</v>
      </c>
      <c r="I915" s="43" t="s">
        <v>2681</v>
      </c>
      <c r="J915" s="50">
        <v>19500</v>
      </c>
      <c r="K915" s="50">
        <v>162</v>
      </c>
      <c r="L915" s="50">
        <v>19500</v>
      </c>
      <c r="M915" s="51"/>
      <c r="N915" s="51"/>
      <c r="O915" s="51"/>
      <c r="P915" s="41"/>
      <c r="Q915" s="51"/>
    </row>
    <row r="916" spans="1:17" ht="12.75">
      <c r="A916" s="41">
        <v>2015</v>
      </c>
      <c r="B916" s="41" t="s">
        <v>2670</v>
      </c>
      <c r="C916" s="41">
        <v>130270850</v>
      </c>
      <c r="D916" s="41">
        <v>130270850</v>
      </c>
      <c r="E916" s="43" t="s">
        <v>1823</v>
      </c>
      <c r="G916" s="43" t="s">
        <v>1824</v>
      </c>
      <c r="H916" s="41">
        <v>201</v>
      </c>
      <c r="I916" s="43" t="s">
        <v>2681</v>
      </c>
      <c r="J916" s="50">
        <v>65800</v>
      </c>
      <c r="K916" s="50">
        <v>395</v>
      </c>
      <c r="L916" s="50">
        <v>65800</v>
      </c>
      <c r="M916" s="51"/>
      <c r="N916" s="51"/>
      <c r="O916" s="51"/>
      <c r="P916" s="41"/>
      <c r="Q916" s="51"/>
    </row>
    <row r="917" spans="1:17" ht="12.75">
      <c r="A917" s="41">
        <v>2015</v>
      </c>
      <c r="B917" s="41" t="s">
        <v>2670</v>
      </c>
      <c r="C917" s="41">
        <v>130270900</v>
      </c>
      <c r="D917" s="41">
        <v>130270900</v>
      </c>
      <c r="E917" s="43" t="s">
        <v>1825</v>
      </c>
      <c r="F917" s="43" t="s">
        <v>1826</v>
      </c>
      <c r="G917" s="43" t="s">
        <v>1827</v>
      </c>
      <c r="H917" s="41">
        <v>101</v>
      </c>
      <c r="I917" s="43" t="s">
        <v>2689</v>
      </c>
      <c r="J917" s="50">
        <v>509000</v>
      </c>
      <c r="K917" s="50">
        <v>5090</v>
      </c>
      <c r="L917" s="50">
        <v>0</v>
      </c>
      <c r="M917" s="51"/>
      <c r="N917" s="51"/>
      <c r="O917" s="51"/>
      <c r="P917" s="41"/>
      <c r="Q917" s="51"/>
    </row>
    <row r="918" spans="1:17" ht="12.75">
      <c r="A918" s="41">
        <v>2015</v>
      </c>
      <c r="B918" s="41" t="s">
        <v>2670</v>
      </c>
      <c r="C918" s="41">
        <v>130270950</v>
      </c>
      <c r="D918" s="41">
        <v>130270950</v>
      </c>
      <c r="E918" s="43" t="s">
        <v>3102</v>
      </c>
      <c r="F918" s="43" t="s">
        <v>3103</v>
      </c>
      <c r="G918" s="43" t="s">
        <v>3102</v>
      </c>
      <c r="H918" s="41">
        <v>101</v>
      </c>
      <c r="I918" s="43" t="s">
        <v>2689</v>
      </c>
      <c r="J918" s="50">
        <v>390000</v>
      </c>
      <c r="K918" s="50">
        <v>2058</v>
      </c>
      <c r="L918" s="50">
        <v>0</v>
      </c>
      <c r="M918" s="51"/>
      <c r="N918" s="51"/>
      <c r="O918" s="51"/>
      <c r="P918" s="41"/>
      <c r="Q918" s="51"/>
    </row>
    <row r="919" spans="1:17" ht="12.75">
      <c r="A919" s="41">
        <v>2015</v>
      </c>
      <c r="B919" s="41" t="s">
        <v>2670</v>
      </c>
      <c r="C919" s="41">
        <v>130280100</v>
      </c>
      <c r="D919" s="41">
        <v>130280100</v>
      </c>
      <c r="E919" s="43" t="s">
        <v>1828</v>
      </c>
      <c r="G919" s="43" t="s">
        <v>1829</v>
      </c>
      <c r="H919" s="41">
        <v>101</v>
      </c>
      <c r="I919" s="43" t="s">
        <v>2689</v>
      </c>
      <c r="J919" s="50">
        <v>1392500</v>
      </c>
      <c r="K919" s="50">
        <v>13925</v>
      </c>
      <c r="L919" s="50">
        <v>0</v>
      </c>
      <c r="M919" s="51"/>
      <c r="N919" s="51"/>
      <c r="O919" s="51"/>
      <c r="P919" s="41"/>
      <c r="Q919" s="51"/>
    </row>
    <row r="920" spans="1:17" ht="12.75">
      <c r="A920" s="41">
        <v>2015</v>
      </c>
      <c r="B920" s="41" t="s">
        <v>2670</v>
      </c>
      <c r="C920" s="41">
        <v>130280300</v>
      </c>
      <c r="D920" s="41">
        <v>130280300</v>
      </c>
      <c r="E920" s="43" t="s">
        <v>1828</v>
      </c>
      <c r="G920" s="43" t="s">
        <v>1829</v>
      </c>
      <c r="H920" s="41">
        <v>101</v>
      </c>
      <c r="I920" s="43" t="s">
        <v>2689</v>
      </c>
      <c r="J920" s="50">
        <v>1398300</v>
      </c>
      <c r="K920" s="50">
        <v>10045</v>
      </c>
      <c r="L920" s="50">
        <v>0</v>
      </c>
      <c r="M920" s="51"/>
      <c r="N920" s="51"/>
      <c r="O920" s="51"/>
      <c r="P920" s="41"/>
      <c r="Q920" s="51"/>
    </row>
    <row r="921" spans="1:17" ht="12.75">
      <c r="A921" s="41">
        <v>2015</v>
      </c>
      <c r="B921" s="41" t="s">
        <v>2670</v>
      </c>
      <c r="C921" s="41">
        <v>130280400</v>
      </c>
      <c r="D921" s="41">
        <v>130280400</v>
      </c>
      <c r="E921" s="43" t="s">
        <v>1830</v>
      </c>
      <c r="G921" s="43" t="s">
        <v>1831</v>
      </c>
      <c r="H921" s="41">
        <v>101</v>
      </c>
      <c r="I921" s="43" t="s">
        <v>2689</v>
      </c>
      <c r="J921" s="50">
        <v>1377400</v>
      </c>
      <c r="K921" s="50">
        <v>9459</v>
      </c>
      <c r="L921" s="50">
        <v>0</v>
      </c>
      <c r="M921" s="51"/>
      <c r="N921" s="51"/>
      <c r="O921" s="51"/>
      <c r="P921" s="41"/>
      <c r="Q921" s="51"/>
    </row>
    <row r="922" spans="1:17" ht="12.75">
      <c r="A922" s="41">
        <v>2015</v>
      </c>
      <c r="B922" s="41" t="s">
        <v>2670</v>
      </c>
      <c r="C922" s="41">
        <v>130280450</v>
      </c>
      <c r="D922" s="41">
        <v>130280450</v>
      </c>
      <c r="E922" s="43" t="s">
        <v>1832</v>
      </c>
      <c r="G922" s="43" t="s">
        <v>1833</v>
      </c>
      <c r="H922" s="41">
        <v>101</v>
      </c>
      <c r="I922" s="43" t="s">
        <v>2689</v>
      </c>
      <c r="J922" s="50">
        <v>170900</v>
      </c>
      <c r="K922" s="50">
        <v>1164</v>
      </c>
      <c r="L922" s="50">
        <v>115500</v>
      </c>
      <c r="M922" s="51"/>
      <c r="N922" s="51"/>
      <c r="O922" s="51"/>
      <c r="P922" s="41"/>
      <c r="Q922" s="51"/>
    </row>
    <row r="923" spans="1:17" ht="12.75">
      <c r="A923" s="41">
        <v>2015</v>
      </c>
      <c r="B923" s="41" t="s">
        <v>2670</v>
      </c>
      <c r="C923" s="41">
        <v>130280500</v>
      </c>
      <c r="D923" s="41">
        <v>130280500</v>
      </c>
      <c r="E923" s="43" t="s">
        <v>1834</v>
      </c>
      <c r="G923" s="43" t="s">
        <v>1835</v>
      </c>
      <c r="H923" s="41">
        <v>101</v>
      </c>
      <c r="I923" s="43" t="s">
        <v>2689</v>
      </c>
      <c r="J923" s="50">
        <v>607500</v>
      </c>
      <c r="K923" s="50">
        <v>3038</v>
      </c>
      <c r="L923" s="50">
        <v>0</v>
      </c>
      <c r="M923" s="51"/>
      <c r="N923" s="51"/>
      <c r="O923" s="51"/>
      <c r="P923" s="41"/>
      <c r="Q923" s="51"/>
    </row>
    <row r="924" spans="1:17" ht="12.75">
      <c r="A924" s="41">
        <v>2015</v>
      </c>
      <c r="B924" s="41" t="s">
        <v>2670</v>
      </c>
      <c r="C924" s="41">
        <v>130280550</v>
      </c>
      <c r="D924" s="41">
        <v>130280550</v>
      </c>
      <c r="E924" s="43" t="s">
        <v>1836</v>
      </c>
      <c r="G924" s="43" t="s">
        <v>1837</v>
      </c>
      <c r="H924" s="41">
        <v>101</v>
      </c>
      <c r="I924" s="43" t="s">
        <v>2689</v>
      </c>
      <c r="J924" s="50">
        <v>147400</v>
      </c>
      <c r="K924" s="50">
        <v>1133</v>
      </c>
      <c r="L924" s="50">
        <v>130100</v>
      </c>
      <c r="M924" s="51"/>
      <c r="N924" s="51"/>
      <c r="O924" s="51"/>
      <c r="P924" s="41"/>
      <c r="Q924" s="51"/>
    </row>
    <row r="925" spans="1:17" ht="12.75">
      <c r="A925" s="41">
        <v>2015</v>
      </c>
      <c r="B925" s="41" t="s">
        <v>2670</v>
      </c>
      <c r="C925" s="41">
        <v>130280600</v>
      </c>
      <c r="D925" s="41">
        <v>130280600</v>
      </c>
      <c r="E925" s="43" t="s">
        <v>1838</v>
      </c>
      <c r="G925" s="43" t="s">
        <v>1839</v>
      </c>
      <c r="H925" s="41">
        <v>101</v>
      </c>
      <c r="I925" s="43" t="s">
        <v>2689</v>
      </c>
      <c r="J925" s="50">
        <v>680200</v>
      </c>
      <c r="K925" s="50">
        <v>6802</v>
      </c>
      <c r="L925" s="50">
        <v>0</v>
      </c>
      <c r="M925" s="51"/>
      <c r="N925" s="51"/>
      <c r="O925" s="51"/>
      <c r="P925" s="41"/>
      <c r="Q925" s="51"/>
    </row>
    <row r="926" spans="1:17" ht="12.75">
      <c r="A926" s="41">
        <v>2015</v>
      </c>
      <c r="B926" s="41" t="s">
        <v>2670</v>
      </c>
      <c r="C926" s="41">
        <v>130290100</v>
      </c>
      <c r="D926" s="41">
        <v>130290100</v>
      </c>
      <c r="E926" s="43" t="s">
        <v>1834</v>
      </c>
      <c r="G926" s="43" t="s">
        <v>1835</v>
      </c>
      <c r="H926" s="41">
        <v>101</v>
      </c>
      <c r="I926" s="43" t="s">
        <v>2689</v>
      </c>
      <c r="J926" s="50">
        <v>729400</v>
      </c>
      <c r="K926" s="50">
        <v>3647</v>
      </c>
      <c r="L926" s="50">
        <v>0</v>
      </c>
      <c r="M926" s="51"/>
      <c r="N926" s="51"/>
      <c r="O926" s="51"/>
      <c r="P926" s="41"/>
      <c r="Q926" s="51"/>
    </row>
    <row r="927" spans="1:17" ht="12.75">
      <c r="A927" s="41">
        <v>2015</v>
      </c>
      <c r="B927" s="41" t="s">
        <v>2670</v>
      </c>
      <c r="C927" s="41">
        <v>130290150</v>
      </c>
      <c r="D927" s="41">
        <v>130290150</v>
      </c>
      <c r="E927" s="43" t="s">
        <v>1840</v>
      </c>
      <c r="F927" s="43" t="s">
        <v>1841</v>
      </c>
      <c r="G927" s="43" t="s">
        <v>1842</v>
      </c>
      <c r="H927" s="41">
        <v>101</v>
      </c>
      <c r="I927" s="43" t="s">
        <v>2689</v>
      </c>
      <c r="J927" s="50">
        <v>668800</v>
      </c>
      <c r="K927" s="50">
        <v>6688</v>
      </c>
      <c r="L927" s="50">
        <v>0</v>
      </c>
      <c r="M927" s="51"/>
      <c r="N927" s="51"/>
      <c r="O927" s="51"/>
      <c r="P927" s="41"/>
      <c r="Q927" s="51"/>
    </row>
    <row r="928" spans="1:17" ht="12.75">
      <c r="A928" s="41">
        <v>2015</v>
      </c>
      <c r="B928" s="41" t="s">
        <v>2670</v>
      </c>
      <c r="C928" s="41">
        <v>130290200</v>
      </c>
      <c r="D928" s="41">
        <v>130290200</v>
      </c>
      <c r="E928" s="43" t="s">
        <v>1843</v>
      </c>
      <c r="G928" s="43" t="s">
        <v>1844</v>
      </c>
      <c r="H928" s="41">
        <v>201</v>
      </c>
      <c r="I928" s="43" t="s">
        <v>2681</v>
      </c>
      <c r="J928" s="50">
        <v>73100</v>
      </c>
      <c r="K928" s="50">
        <v>439</v>
      </c>
      <c r="L928" s="50">
        <v>73100</v>
      </c>
      <c r="M928" s="51"/>
      <c r="N928" s="51"/>
      <c r="O928" s="51"/>
      <c r="P928" s="41"/>
      <c r="Q928" s="51"/>
    </row>
    <row r="929" spans="1:17" ht="12.75">
      <c r="A929" s="41">
        <v>2015</v>
      </c>
      <c r="B929" s="41" t="s">
        <v>2670</v>
      </c>
      <c r="C929" s="41">
        <v>130290300</v>
      </c>
      <c r="D929" s="41">
        <v>130290300</v>
      </c>
      <c r="E929" s="43" t="s">
        <v>1845</v>
      </c>
      <c r="G929" s="43" t="s">
        <v>1846</v>
      </c>
      <c r="H929" s="41">
        <v>101</v>
      </c>
      <c r="I929" s="43" t="s">
        <v>2689</v>
      </c>
      <c r="J929" s="50">
        <v>695900</v>
      </c>
      <c r="K929" s="50">
        <v>4175</v>
      </c>
      <c r="L929" s="50">
        <v>0</v>
      </c>
      <c r="M929" s="51"/>
      <c r="N929" s="51"/>
      <c r="O929" s="51"/>
      <c r="P929" s="41"/>
      <c r="Q929" s="51"/>
    </row>
    <row r="930" spans="1:17" ht="12.75">
      <c r="A930" s="41">
        <v>2015</v>
      </c>
      <c r="B930" s="41" t="s">
        <v>2670</v>
      </c>
      <c r="C930" s="41">
        <v>130290350</v>
      </c>
      <c r="D930" s="41">
        <v>130290350</v>
      </c>
      <c r="E930" s="43" t="s">
        <v>1847</v>
      </c>
      <c r="G930" s="43" t="s">
        <v>1848</v>
      </c>
      <c r="H930" s="41">
        <v>101</v>
      </c>
      <c r="I930" s="43" t="s">
        <v>2689</v>
      </c>
      <c r="J930" s="50">
        <v>682000</v>
      </c>
      <c r="K930" s="50">
        <v>6820</v>
      </c>
      <c r="L930" s="50">
        <v>0</v>
      </c>
      <c r="M930" s="51"/>
      <c r="N930" s="51"/>
      <c r="O930" s="51"/>
      <c r="P930" s="41"/>
      <c r="Q930" s="51"/>
    </row>
    <row r="931" spans="1:17" ht="12.75">
      <c r="A931" s="41">
        <v>2015</v>
      </c>
      <c r="B931" s="41" t="s">
        <v>2670</v>
      </c>
      <c r="C931" s="41">
        <v>130290400</v>
      </c>
      <c r="D931" s="41">
        <v>130290400</v>
      </c>
      <c r="E931" s="43" t="s">
        <v>1849</v>
      </c>
      <c r="G931" s="43" t="s">
        <v>1850</v>
      </c>
      <c r="H931" s="41">
        <v>101</v>
      </c>
      <c r="I931" s="43" t="s">
        <v>2689</v>
      </c>
      <c r="J931" s="50">
        <v>656400</v>
      </c>
      <c r="K931" s="50">
        <v>6564</v>
      </c>
      <c r="L931" s="50">
        <v>0</v>
      </c>
      <c r="M931" s="51"/>
      <c r="N931" s="51"/>
      <c r="O931" s="51"/>
      <c r="P931" s="41"/>
      <c r="Q931" s="51"/>
    </row>
    <row r="932" spans="1:17" ht="12.75">
      <c r="A932" s="41">
        <v>2015</v>
      </c>
      <c r="B932" s="41" t="s">
        <v>2670</v>
      </c>
      <c r="C932" s="41">
        <v>130290450</v>
      </c>
      <c r="D932" s="41">
        <v>130290450</v>
      </c>
      <c r="E932" s="43" t="s">
        <v>1851</v>
      </c>
      <c r="G932" s="43" t="s">
        <v>1852</v>
      </c>
      <c r="H932" s="41">
        <v>201</v>
      </c>
      <c r="I932" s="43" t="s">
        <v>2681</v>
      </c>
      <c r="J932" s="50">
        <v>100300</v>
      </c>
      <c r="K932" s="50">
        <v>0</v>
      </c>
      <c r="L932" s="50">
        <v>0</v>
      </c>
      <c r="M932" s="51"/>
      <c r="N932" s="51"/>
      <c r="O932" s="51"/>
      <c r="P932" s="41"/>
      <c r="Q932" s="51"/>
    </row>
    <row r="933" spans="1:17" ht="12.75">
      <c r="A933" s="41">
        <v>2015</v>
      </c>
      <c r="B933" s="41" t="s">
        <v>2670</v>
      </c>
      <c r="C933" s="41">
        <v>130290500</v>
      </c>
      <c r="D933" s="41">
        <v>130290500</v>
      </c>
      <c r="E933" s="43" t="s">
        <v>1853</v>
      </c>
      <c r="G933" s="43" t="s">
        <v>1853</v>
      </c>
      <c r="H933" s="41">
        <v>101</v>
      </c>
      <c r="I933" s="43" t="s">
        <v>2689</v>
      </c>
      <c r="J933" s="50">
        <v>722800</v>
      </c>
      <c r="K933" s="50">
        <v>7228</v>
      </c>
      <c r="L933" s="50">
        <v>0</v>
      </c>
      <c r="M933" s="51"/>
      <c r="N933" s="51"/>
      <c r="O933" s="51"/>
      <c r="P933" s="41"/>
      <c r="Q933" s="51"/>
    </row>
    <row r="934" spans="1:17" ht="12.75">
      <c r="A934" s="41">
        <v>2015</v>
      </c>
      <c r="B934" s="41" t="s">
        <v>2670</v>
      </c>
      <c r="C934" s="41">
        <v>130290600</v>
      </c>
      <c r="D934" s="41">
        <v>130290600</v>
      </c>
      <c r="E934" s="43" t="s">
        <v>1847</v>
      </c>
      <c r="G934" s="43" t="s">
        <v>1848</v>
      </c>
      <c r="H934" s="41">
        <v>101</v>
      </c>
      <c r="I934" s="43" t="s">
        <v>2689</v>
      </c>
      <c r="J934" s="50">
        <v>1392700</v>
      </c>
      <c r="K934" s="50">
        <v>7037</v>
      </c>
      <c r="L934" s="50">
        <v>73400</v>
      </c>
      <c r="M934" s="51"/>
      <c r="N934" s="51"/>
      <c r="O934" s="51"/>
      <c r="P934" s="41"/>
      <c r="Q934" s="51"/>
    </row>
    <row r="935" spans="1:17" ht="12.75">
      <c r="A935" s="41">
        <v>2015</v>
      </c>
      <c r="B935" s="41" t="s">
        <v>2670</v>
      </c>
      <c r="C935" s="41">
        <v>130300100</v>
      </c>
      <c r="D935" s="41">
        <v>130300100</v>
      </c>
      <c r="E935" s="43" t="s">
        <v>1854</v>
      </c>
      <c r="F935" s="43" t="s">
        <v>1855</v>
      </c>
      <c r="G935" s="43" t="s">
        <v>1854</v>
      </c>
      <c r="H935" s="41">
        <v>101</v>
      </c>
      <c r="I935" s="43" t="s">
        <v>2689</v>
      </c>
      <c r="J935" s="50">
        <v>728900</v>
      </c>
      <c r="K935" s="50">
        <v>7289</v>
      </c>
      <c r="L935" s="50">
        <v>0</v>
      </c>
      <c r="M935" s="51"/>
      <c r="N935" s="51"/>
      <c r="O935" s="51"/>
      <c r="P935" s="41"/>
      <c r="Q935" s="51"/>
    </row>
    <row r="936" spans="1:17" ht="12.75">
      <c r="A936" s="41">
        <v>2015</v>
      </c>
      <c r="B936" s="41" t="s">
        <v>2670</v>
      </c>
      <c r="C936" s="41">
        <v>130300200</v>
      </c>
      <c r="D936" s="41">
        <v>130300200</v>
      </c>
      <c r="E936" s="43" t="s">
        <v>1856</v>
      </c>
      <c r="G936" s="43" t="s">
        <v>1857</v>
      </c>
      <c r="H936" s="41">
        <v>101</v>
      </c>
      <c r="I936" s="43" t="s">
        <v>2689</v>
      </c>
      <c r="J936" s="50">
        <v>1223400</v>
      </c>
      <c r="K936" s="50">
        <v>6953</v>
      </c>
      <c r="L936" s="50">
        <v>204700</v>
      </c>
      <c r="M936" s="51"/>
      <c r="N936" s="51"/>
      <c r="O936" s="51"/>
      <c r="P936" s="41"/>
      <c r="Q936" s="51"/>
    </row>
    <row r="937" spans="1:17" ht="12.75">
      <c r="A937" s="41">
        <v>2015</v>
      </c>
      <c r="B937" s="41" t="s">
        <v>2670</v>
      </c>
      <c r="C937" s="41">
        <v>130300300</v>
      </c>
      <c r="D937" s="41">
        <v>130300300</v>
      </c>
      <c r="E937" s="43" t="s">
        <v>1715</v>
      </c>
      <c r="F937" s="43" t="s">
        <v>1716</v>
      </c>
      <c r="G937" s="43" t="s">
        <v>1717</v>
      </c>
      <c r="H937" s="41">
        <v>101</v>
      </c>
      <c r="I937" s="43" t="s">
        <v>2689</v>
      </c>
      <c r="J937" s="50">
        <v>893900</v>
      </c>
      <c r="K937" s="50">
        <v>8939</v>
      </c>
      <c r="L937" s="50">
        <v>0</v>
      </c>
      <c r="M937" s="51"/>
      <c r="N937" s="51"/>
      <c r="O937" s="51"/>
      <c r="P937" s="41"/>
      <c r="Q937" s="51"/>
    </row>
    <row r="938" spans="1:17" ht="12.75">
      <c r="A938" s="41">
        <v>2015</v>
      </c>
      <c r="B938" s="41" t="s">
        <v>2670</v>
      </c>
      <c r="C938" s="41">
        <v>130300350</v>
      </c>
      <c r="D938" s="41">
        <v>130300350</v>
      </c>
      <c r="E938" s="43" t="s">
        <v>1858</v>
      </c>
      <c r="F938" s="43" t="s">
        <v>1859</v>
      </c>
      <c r="G938" s="43" t="s">
        <v>1860</v>
      </c>
      <c r="H938" s="41">
        <v>105</v>
      </c>
      <c r="I938" s="43" t="s">
        <v>2675</v>
      </c>
      <c r="J938" s="50">
        <v>321500</v>
      </c>
      <c r="K938" s="50">
        <v>1608</v>
      </c>
      <c r="L938" s="50">
        <v>0</v>
      </c>
      <c r="M938" s="51"/>
      <c r="N938" s="51"/>
      <c r="O938" s="51"/>
      <c r="P938" s="41"/>
      <c r="Q938" s="51"/>
    </row>
    <row r="939" spans="1:17" ht="12.75">
      <c r="A939" s="41">
        <v>2015</v>
      </c>
      <c r="B939" s="41" t="s">
        <v>2670</v>
      </c>
      <c r="C939" s="41">
        <v>130300400</v>
      </c>
      <c r="D939" s="41">
        <v>130300400</v>
      </c>
      <c r="E939" s="43" t="s">
        <v>1861</v>
      </c>
      <c r="G939" s="43" t="s">
        <v>1862</v>
      </c>
      <c r="H939" s="41">
        <v>101</v>
      </c>
      <c r="I939" s="43" t="s">
        <v>2689</v>
      </c>
      <c r="J939" s="50">
        <v>157800</v>
      </c>
      <c r="K939" s="50">
        <v>882</v>
      </c>
      <c r="L939" s="50">
        <v>81000</v>
      </c>
      <c r="M939" s="51"/>
      <c r="N939" s="51"/>
      <c r="O939" s="51"/>
      <c r="P939" s="41"/>
      <c r="Q939" s="51"/>
    </row>
    <row r="940" spans="1:17" ht="12.75">
      <c r="A940" s="41">
        <v>2015</v>
      </c>
      <c r="B940" s="41" t="s">
        <v>2670</v>
      </c>
      <c r="C940" s="41">
        <v>130300500</v>
      </c>
      <c r="D940" s="41">
        <v>130300500</v>
      </c>
      <c r="E940" s="43" t="s">
        <v>1863</v>
      </c>
      <c r="F940" s="43" t="s">
        <v>2772</v>
      </c>
      <c r="G940" s="43" t="s">
        <v>1864</v>
      </c>
      <c r="H940" s="41">
        <v>101</v>
      </c>
      <c r="I940" s="43" t="s">
        <v>2689</v>
      </c>
      <c r="J940" s="50">
        <v>705700</v>
      </c>
      <c r="K940" s="50">
        <v>3529</v>
      </c>
      <c r="L940" s="50">
        <v>0</v>
      </c>
      <c r="M940" s="51"/>
      <c r="N940" s="51"/>
      <c r="O940" s="51"/>
      <c r="P940" s="41"/>
      <c r="Q940" s="51"/>
    </row>
    <row r="941" spans="1:17" ht="12.75">
      <c r="A941" s="41">
        <v>2015</v>
      </c>
      <c r="B941" s="41" t="s">
        <v>2670</v>
      </c>
      <c r="C941" s="41">
        <v>130300600</v>
      </c>
      <c r="D941" s="41">
        <v>130300600</v>
      </c>
      <c r="E941" s="43" t="s">
        <v>1865</v>
      </c>
      <c r="G941" s="43" t="s">
        <v>1866</v>
      </c>
      <c r="H941" s="41">
        <v>105</v>
      </c>
      <c r="I941" s="43" t="s">
        <v>2675</v>
      </c>
      <c r="J941" s="50">
        <v>714300</v>
      </c>
      <c r="K941" s="50">
        <v>3572</v>
      </c>
      <c r="L941" s="50">
        <v>0</v>
      </c>
      <c r="M941" s="51"/>
      <c r="N941" s="51"/>
      <c r="O941" s="51"/>
      <c r="P941" s="41"/>
      <c r="Q941" s="51"/>
    </row>
    <row r="942" spans="1:17" ht="12.75">
      <c r="A942" s="41">
        <v>2015</v>
      </c>
      <c r="B942" s="41" t="s">
        <v>2670</v>
      </c>
      <c r="C942" s="41">
        <v>130300700</v>
      </c>
      <c r="D942" s="41">
        <v>130300700</v>
      </c>
      <c r="E942" s="43" t="s">
        <v>1867</v>
      </c>
      <c r="F942" s="43" t="s">
        <v>1868</v>
      </c>
      <c r="G942" s="43" t="s">
        <v>1869</v>
      </c>
      <c r="H942" s="41">
        <v>101</v>
      </c>
      <c r="I942" s="43" t="s">
        <v>2689</v>
      </c>
      <c r="J942" s="50">
        <v>721100</v>
      </c>
      <c r="K942" s="50">
        <v>3606</v>
      </c>
      <c r="L942" s="50">
        <v>0</v>
      </c>
      <c r="M942" s="51"/>
      <c r="N942" s="51"/>
      <c r="O942" s="51"/>
      <c r="P942" s="41"/>
      <c r="Q942" s="51"/>
    </row>
    <row r="943" spans="1:17" ht="12.75">
      <c r="A943" s="41">
        <v>2015</v>
      </c>
      <c r="B943" s="41" t="s">
        <v>2670</v>
      </c>
      <c r="C943" s="41">
        <v>130300800</v>
      </c>
      <c r="D943" s="41">
        <v>130300800</v>
      </c>
      <c r="E943" s="43" t="s">
        <v>1854</v>
      </c>
      <c r="F943" s="43" t="s">
        <v>1855</v>
      </c>
      <c r="G943" s="43" t="s">
        <v>1854</v>
      </c>
      <c r="H943" s="41">
        <v>101</v>
      </c>
      <c r="I943" s="43" t="s">
        <v>2689</v>
      </c>
      <c r="J943" s="50">
        <v>731100</v>
      </c>
      <c r="K943" s="50">
        <v>7311</v>
      </c>
      <c r="L943" s="50">
        <v>0</v>
      </c>
      <c r="M943" s="51"/>
      <c r="N943" s="51"/>
      <c r="O943" s="51"/>
      <c r="P943" s="41"/>
      <c r="Q943" s="51"/>
    </row>
    <row r="944" spans="1:17" ht="12.75">
      <c r="A944" s="41">
        <v>2015</v>
      </c>
      <c r="B944" s="41" t="s">
        <v>2670</v>
      </c>
      <c r="C944" s="41">
        <v>130310100</v>
      </c>
      <c r="D944" s="41">
        <v>130310100</v>
      </c>
      <c r="E944" s="43" t="s">
        <v>1870</v>
      </c>
      <c r="G944" s="43" t="s">
        <v>1871</v>
      </c>
      <c r="H944" s="41">
        <v>101</v>
      </c>
      <c r="I944" s="43" t="s">
        <v>2689</v>
      </c>
      <c r="J944" s="50">
        <v>449900</v>
      </c>
      <c r="K944" s="50">
        <v>4499</v>
      </c>
      <c r="L944" s="50">
        <v>0</v>
      </c>
      <c r="M944" s="51"/>
      <c r="N944" s="51"/>
      <c r="O944" s="51"/>
      <c r="P944" s="41"/>
      <c r="Q944" s="51"/>
    </row>
    <row r="945" spans="1:17" ht="12.75">
      <c r="A945" s="41">
        <v>2015</v>
      </c>
      <c r="B945" s="41" t="s">
        <v>2670</v>
      </c>
      <c r="C945" s="41">
        <v>130310150</v>
      </c>
      <c r="D945" s="41">
        <v>130310150</v>
      </c>
      <c r="E945" s="43" t="s">
        <v>1872</v>
      </c>
      <c r="G945" s="43" t="s">
        <v>1873</v>
      </c>
      <c r="H945" s="41">
        <v>101</v>
      </c>
      <c r="I945" s="43" t="s">
        <v>2689</v>
      </c>
      <c r="J945" s="50">
        <v>154200</v>
      </c>
      <c r="K945" s="50">
        <v>1542</v>
      </c>
      <c r="L945" s="50">
        <v>0</v>
      </c>
      <c r="M945" s="51"/>
      <c r="N945" s="51"/>
      <c r="O945" s="51"/>
      <c r="P945" s="41"/>
      <c r="Q945" s="51"/>
    </row>
    <row r="946" spans="1:17" ht="12.75">
      <c r="A946" s="41">
        <v>2015</v>
      </c>
      <c r="B946" s="41" t="s">
        <v>2670</v>
      </c>
      <c r="C946" s="41">
        <v>130310200</v>
      </c>
      <c r="D946" s="41">
        <v>130310200</v>
      </c>
      <c r="E946" s="43" t="s">
        <v>1874</v>
      </c>
      <c r="G946" s="43" t="s">
        <v>1875</v>
      </c>
      <c r="H946" s="41">
        <v>106</v>
      </c>
      <c r="I946" s="43" t="s">
        <v>2805</v>
      </c>
      <c r="J946" s="50">
        <v>496200</v>
      </c>
      <c r="K946" s="50">
        <v>2481</v>
      </c>
      <c r="L946" s="50">
        <v>0</v>
      </c>
      <c r="M946" s="51"/>
      <c r="N946" s="51"/>
      <c r="O946" s="51"/>
      <c r="P946" s="41"/>
      <c r="Q946" s="51"/>
    </row>
    <row r="947" spans="1:17" ht="12.75">
      <c r="A947" s="41">
        <v>2015</v>
      </c>
      <c r="B947" s="41" t="s">
        <v>2670</v>
      </c>
      <c r="C947" s="41">
        <v>130310250</v>
      </c>
      <c r="D947" s="41">
        <v>130310250</v>
      </c>
      <c r="E947" s="43" t="s">
        <v>1876</v>
      </c>
      <c r="G947" s="43" t="s">
        <v>1877</v>
      </c>
      <c r="H947" s="41">
        <v>101</v>
      </c>
      <c r="I947" s="43" t="s">
        <v>2689</v>
      </c>
      <c r="J947" s="50">
        <v>243200</v>
      </c>
      <c r="K947" s="50">
        <v>1208</v>
      </c>
      <c r="L947" s="50">
        <v>0</v>
      </c>
      <c r="M947" s="51"/>
      <c r="N947" s="51"/>
      <c r="O947" s="51"/>
      <c r="P947" s="41"/>
      <c r="Q947" s="51"/>
    </row>
    <row r="948" spans="1:17" ht="12.75">
      <c r="A948" s="41">
        <v>2015</v>
      </c>
      <c r="B948" s="41" t="s">
        <v>2670</v>
      </c>
      <c r="C948" s="41">
        <v>130310300</v>
      </c>
      <c r="D948" s="41">
        <v>130310300</v>
      </c>
      <c r="E948" s="43" t="s">
        <v>1878</v>
      </c>
      <c r="G948" s="43" t="s">
        <v>1879</v>
      </c>
      <c r="H948" s="41">
        <v>101</v>
      </c>
      <c r="I948" s="43" t="s">
        <v>2689</v>
      </c>
      <c r="J948" s="50">
        <v>517000</v>
      </c>
      <c r="K948" s="50">
        <v>2877</v>
      </c>
      <c r="L948" s="50">
        <v>112600</v>
      </c>
      <c r="M948" s="51"/>
      <c r="N948" s="51"/>
      <c r="O948" s="51"/>
      <c r="P948" s="41"/>
      <c r="Q948" s="51"/>
    </row>
    <row r="949" spans="1:17" ht="12.75">
      <c r="A949" s="41">
        <v>2015</v>
      </c>
      <c r="B949" s="41" t="s">
        <v>2670</v>
      </c>
      <c r="C949" s="41">
        <v>130310400</v>
      </c>
      <c r="D949" s="41">
        <v>130310400</v>
      </c>
      <c r="E949" s="43" t="s">
        <v>1880</v>
      </c>
      <c r="G949" s="43" t="s">
        <v>1881</v>
      </c>
      <c r="H949" s="41">
        <v>105</v>
      </c>
      <c r="I949" s="43" t="s">
        <v>2675</v>
      </c>
      <c r="J949" s="50">
        <v>2061700</v>
      </c>
      <c r="K949" s="50">
        <v>20617</v>
      </c>
      <c r="L949" s="50">
        <v>0</v>
      </c>
      <c r="M949" s="51"/>
      <c r="N949" s="51"/>
      <c r="O949" s="51"/>
      <c r="P949" s="41"/>
      <c r="Q949" s="51"/>
    </row>
    <row r="950" spans="1:17" ht="12.75">
      <c r="A950" s="41">
        <v>2015</v>
      </c>
      <c r="B950" s="41" t="s">
        <v>2670</v>
      </c>
      <c r="C950" s="41">
        <v>130310425</v>
      </c>
      <c r="D950" s="41">
        <v>130310425</v>
      </c>
      <c r="E950" s="43" t="s">
        <v>1882</v>
      </c>
      <c r="G950" s="43" t="s">
        <v>1883</v>
      </c>
      <c r="H950" s="41">
        <v>201</v>
      </c>
      <c r="I950" s="43" t="s">
        <v>2681</v>
      </c>
      <c r="J950" s="50">
        <v>89100</v>
      </c>
      <c r="K950" s="50">
        <v>599</v>
      </c>
      <c r="L950" s="50">
        <v>89100</v>
      </c>
      <c r="M950" s="51"/>
      <c r="N950" s="51"/>
      <c r="O950" s="51"/>
      <c r="P950" s="41"/>
      <c r="Q950" s="51"/>
    </row>
    <row r="951" spans="1:17" ht="12.75">
      <c r="A951" s="41">
        <v>2015</v>
      </c>
      <c r="B951" s="41" t="s">
        <v>2670</v>
      </c>
      <c r="C951" s="41">
        <v>130310450</v>
      </c>
      <c r="D951" s="41">
        <v>130310450</v>
      </c>
      <c r="E951" s="43" t="s">
        <v>1884</v>
      </c>
      <c r="G951" s="43" t="s">
        <v>1885</v>
      </c>
      <c r="H951" s="41">
        <v>201</v>
      </c>
      <c r="I951" s="43" t="s">
        <v>2681</v>
      </c>
      <c r="J951" s="50">
        <v>7100</v>
      </c>
      <c r="K951" s="50">
        <v>71</v>
      </c>
      <c r="L951" s="50">
        <v>7100</v>
      </c>
      <c r="M951" s="51"/>
      <c r="N951" s="51"/>
      <c r="O951" s="51"/>
      <c r="P951" s="41"/>
      <c r="Q951" s="51"/>
    </row>
    <row r="952" spans="1:17" ht="12.75">
      <c r="A952" s="41">
        <v>2015</v>
      </c>
      <c r="B952" s="41" t="s">
        <v>2670</v>
      </c>
      <c r="C952" s="41">
        <v>130310500</v>
      </c>
      <c r="D952" s="41">
        <v>130310500</v>
      </c>
      <c r="E952" s="43" t="s">
        <v>1884</v>
      </c>
      <c r="G952" s="43" t="s">
        <v>1885</v>
      </c>
      <c r="H952" s="41">
        <v>201</v>
      </c>
      <c r="I952" s="43" t="s">
        <v>2681</v>
      </c>
      <c r="J952" s="50">
        <v>124900</v>
      </c>
      <c r="K952" s="50">
        <v>995</v>
      </c>
      <c r="L952" s="50">
        <v>124900</v>
      </c>
      <c r="M952" s="51"/>
      <c r="N952" s="51"/>
      <c r="O952" s="51"/>
      <c r="P952" s="41"/>
      <c r="Q952" s="51"/>
    </row>
    <row r="953" spans="1:17" ht="12.75">
      <c r="A953" s="41">
        <v>2015</v>
      </c>
      <c r="B953" s="41" t="s">
        <v>2670</v>
      </c>
      <c r="C953" s="41">
        <v>130310600</v>
      </c>
      <c r="D953" s="41">
        <v>130310600</v>
      </c>
      <c r="E953" s="43" t="s">
        <v>1876</v>
      </c>
      <c r="G953" s="43" t="s">
        <v>1877</v>
      </c>
      <c r="H953" s="41">
        <v>101</v>
      </c>
      <c r="I953" s="43" t="s">
        <v>2689</v>
      </c>
      <c r="J953" s="50">
        <v>833300</v>
      </c>
      <c r="K953" s="50">
        <v>4404</v>
      </c>
      <c r="L953" s="50">
        <v>103300</v>
      </c>
      <c r="M953" s="51"/>
      <c r="N953" s="51"/>
      <c r="O953" s="51"/>
      <c r="P953" s="41"/>
      <c r="Q953" s="51"/>
    </row>
    <row r="954" spans="1:17" ht="12.75">
      <c r="A954" s="41">
        <v>2015</v>
      </c>
      <c r="B954" s="41" t="s">
        <v>2670</v>
      </c>
      <c r="C954" s="41">
        <v>130310700</v>
      </c>
      <c r="D954" s="41">
        <v>130310700</v>
      </c>
      <c r="E954" s="43" t="s">
        <v>2748</v>
      </c>
      <c r="G954" s="43" t="s">
        <v>2749</v>
      </c>
      <c r="H954" s="41">
        <v>101</v>
      </c>
      <c r="I954" s="43" t="s">
        <v>2689</v>
      </c>
      <c r="J954" s="50">
        <v>442200</v>
      </c>
      <c r="K954" s="50">
        <v>2211</v>
      </c>
      <c r="L954" s="50">
        <v>0</v>
      </c>
      <c r="M954" s="51"/>
      <c r="N954" s="51"/>
      <c r="O954" s="51"/>
      <c r="P954" s="41"/>
      <c r="Q954" s="51"/>
    </row>
    <row r="955" spans="1:17" ht="12.75">
      <c r="A955" s="41">
        <v>2015</v>
      </c>
      <c r="B955" s="41" t="s">
        <v>2670</v>
      </c>
      <c r="C955" s="41">
        <v>130320100</v>
      </c>
      <c r="D955" s="41">
        <v>130320100</v>
      </c>
      <c r="E955" s="43" t="s">
        <v>2771</v>
      </c>
      <c r="F955" s="43" t="s">
        <v>2772</v>
      </c>
      <c r="G955" s="43" t="s">
        <v>2773</v>
      </c>
      <c r="H955" s="41">
        <v>101</v>
      </c>
      <c r="I955" s="43" t="s">
        <v>2689</v>
      </c>
      <c r="J955" s="50">
        <v>904900</v>
      </c>
      <c r="K955" s="50">
        <v>9049</v>
      </c>
      <c r="L955" s="50">
        <v>0</v>
      </c>
      <c r="M955" s="51"/>
      <c r="N955" s="51"/>
      <c r="O955" s="51"/>
      <c r="P955" s="41"/>
      <c r="Q955" s="51"/>
    </row>
    <row r="956" spans="1:17" ht="12.75">
      <c r="A956" s="41">
        <v>2015</v>
      </c>
      <c r="B956" s="41" t="s">
        <v>2670</v>
      </c>
      <c r="C956" s="41">
        <v>130320150</v>
      </c>
      <c r="D956" s="41">
        <v>130320150</v>
      </c>
      <c r="E956" s="43" t="s">
        <v>3102</v>
      </c>
      <c r="F956" s="43" t="s">
        <v>3103</v>
      </c>
      <c r="G956" s="43" t="s">
        <v>3102</v>
      </c>
      <c r="H956" s="41">
        <v>101</v>
      </c>
      <c r="I956" s="43" t="s">
        <v>2689</v>
      </c>
      <c r="J956" s="50">
        <v>591200</v>
      </c>
      <c r="K956" s="50">
        <v>3197</v>
      </c>
      <c r="L956" s="50">
        <v>190400</v>
      </c>
      <c r="M956" s="51"/>
      <c r="N956" s="51"/>
      <c r="O956" s="51"/>
      <c r="P956" s="41"/>
      <c r="Q956" s="51"/>
    </row>
    <row r="957" spans="1:17" ht="12.75">
      <c r="A957" s="41">
        <v>2015</v>
      </c>
      <c r="B957" s="41" t="s">
        <v>2670</v>
      </c>
      <c r="C957" s="41">
        <v>130320200</v>
      </c>
      <c r="D957" s="41">
        <v>130320200</v>
      </c>
      <c r="E957" s="43" t="s">
        <v>2705</v>
      </c>
      <c r="F957" s="43" t="s">
        <v>2706</v>
      </c>
      <c r="G957" s="43" t="s">
        <v>2707</v>
      </c>
      <c r="H957" s="41">
        <v>101</v>
      </c>
      <c r="I957" s="43" t="s">
        <v>2689</v>
      </c>
      <c r="J957" s="50">
        <v>1580500</v>
      </c>
      <c r="K957" s="50">
        <v>15805</v>
      </c>
      <c r="L957" s="50">
        <v>0</v>
      </c>
      <c r="M957" s="51"/>
      <c r="N957" s="51"/>
      <c r="O957" s="51"/>
      <c r="P957" s="41"/>
      <c r="Q957" s="51"/>
    </row>
    <row r="958" spans="1:17" ht="12.75">
      <c r="A958" s="41">
        <v>2015</v>
      </c>
      <c r="B958" s="41" t="s">
        <v>2670</v>
      </c>
      <c r="C958" s="41">
        <v>130320250</v>
      </c>
      <c r="D958" s="41">
        <v>130320250</v>
      </c>
      <c r="E958" s="43" t="s">
        <v>1886</v>
      </c>
      <c r="G958" s="43" t="s">
        <v>1887</v>
      </c>
      <c r="H958" s="41">
        <v>201</v>
      </c>
      <c r="I958" s="43" t="s">
        <v>2681</v>
      </c>
      <c r="J958" s="50">
        <v>110600</v>
      </c>
      <c r="K958" s="50">
        <v>833</v>
      </c>
      <c r="L958" s="50">
        <v>110600</v>
      </c>
      <c r="M958" s="51"/>
      <c r="N958" s="51"/>
      <c r="O958" s="51"/>
      <c r="P958" s="41"/>
      <c r="Q958" s="51"/>
    </row>
    <row r="959" spans="1:17" ht="12.75">
      <c r="A959" s="41">
        <v>2015</v>
      </c>
      <c r="B959" s="41" t="s">
        <v>2670</v>
      </c>
      <c r="C959" s="41">
        <v>130320300</v>
      </c>
      <c r="D959" s="41">
        <v>130320300</v>
      </c>
      <c r="E959" s="43" t="s">
        <v>1876</v>
      </c>
      <c r="G959" s="43" t="s">
        <v>1877</v>
      </c>
      <c r="H959" s="41">
        <v>101</v>
      </c>
      <c r="I959" s="43" t="s">
        <v>2689</v>
      </c>
      <c r="J959" s="50">
        <v>593700</v>
      </c>
      <c r="K959" s="50">
        <v>2969</v>
      </c>
      <c r="L959" s="50">
        <v>0</v>
      </c>
      <c r="M959" s="51"/>
      <c r="N959" s="51"/>
      <c r="O959" s="51"/>
      <c r="P959" s="41"/>
      <c r="Q959" s="51"/>
    </row>
    <row r="960" spans="1:17" ht="12.75">
      <c r="A960" s="41">
        <v>2015</v>
      </c>
      <c r="B960" s="41" t="s">
        <v>2670</v>
      </c>
      <c r="C960" s="41">
        <v>130320350</v>
      </c>
      <c r="D960" s="41">
        <v>130320350</v>
      </c>
      <c r="E960" s="43" t="s">
        <v>1888</v>
      </c>
      <c r="G960" s="43" t="s">
        <v>1888</v>
      </c>
      <c r="H960" s="41">
        <v>101</v>
      </c>
      <c r="I960" s="43" t="s">
        <v>2689</v>
      </c>
      <c r="J960" s="50">
        <v>463900</v>
      </c>
      <c r="K960" s="50">
        <v>3478</v>
      </c>
      <c r="L960" s="50">
        <v>0</v>
      </c>
      <c r="M960" s="51"/>
      <c r="N960" s="51"/>
      <c r="O960" s="51"/>
      <c r="P960" s="41"/>
      <c r="Q960" s="51"/>
    </row>
    <row r="961" spans="1:17" ht="12.75">
      <c r="A961" s="41">
        <v>2015</v>
      </c>
      <c r="B961" s="41" t="s">
        <v>2670</v>
      </c>
      <c r="C961" s="41">
        <v>130320400</v>
      </c>
      <c r="D961" s="41">
        <v>130320400</v>
      </c>
      <c r="E961" s="43" t="s">
        <v>1889</v>
      </c>
      <c r="G961" s="43" t="s">
        <v>1890</v>
      </c>
      <c r="H961" s="41">
        <v>101</v>
      </c>
      <c r="I961" s="43" t="s">
        <v>2689</v>
      </c>
      <c r="J961" s="50">
        <v>775200</v>
      </c>
      <c r="K961" s="50">
        <v>4007</v>
      </c>
      <c r="L961" s="50">
        <v>85400</v>
      </c>
      <c r="M961" s="51"/>
      <c r="N961" s="51"/>
      <c r="O961" s="51"/>
      <c r="P961" s="41"/>
      <c r="Q961" s="51"/>
    </row>
    <row r="962" spans="1:17" ht="12.75">
      <c r="A962" s="41">
        <v>2015</v>
      </c>
      <c r="B962" s="41" t="s">
        <v>2670</v>
      </c>
      <c r="C962" s="41">
        <v>130320450</v>
      </c>
      <c r="D962" s="41">
        <v>130320450</v>
      </c>
      <c r="E962" s="43" t="s">
        <v>3952</v>
      </c>
      <c r="G962" s="43" t="s">
        <v>3953</v>
      </c>
      <c r="H962" s="41">
        <v>101</v>
      </c>
      <c r="I962" s="43" t="s">
        <v>2689</v>
      </c>
      <c r="J962" s="50">
        <v>695300</v>
      </c>
      <c r="K962" s="50">
        <v>3477</v>
      </c>
      <c r="L962" s="50">
        <v>0</v>
      </c>
      <c r="M962" s="51"/>
      <c r="N962" s="51"/>
      <c r="O962" s="51"/>
      <c r="P962" s="41"/>
      <c r="Q962" s="51"/>
    </row>
    <row r="963" spans="1:17" ht="12.75">
      <c r="A963" s="41">
        <v>2015</v>
      </c>
      <c r="B963" s="41" t="s">
        <v>2670</v>
      </c>
      <c r="C963" s="41">
        <v>130320500</v>
      </c>
      <c r="D963" s="41">
        <v>130320500</v>
      </c>
      <c r="E963" s="43" t="s">
        <v>2776</v>
      </c>
      <c r="F963" s="43" t="s">
        <v>2772</v>
      </c>
      <c r="G963" s="43" t="s">
        <v>2777</v>
      </c>
      <c r="H963" s="41">
        <v>101</v>
      </c>
      <c r="I963" s="43" t="s">
        <v>2689</v>
      </c>
      <c r="J963" s="50">
        <v>378300</v>
      </c>
      <c r="K963" s="50">
        <v>3783</v>
      </c>
      <c r="L963" s="50">
        <v>0</v>
      </c>
      <c r="M963" s="51"/>
      <c r="N963" s="51"/>
      <c r="O963" s="51"/>
      <c r="P963" s="41"/>
      <c r="Q963" s="51"/>
    </row>
    <row r="964" spans="1:17" ht="12.75">
      <c r="A964" s="41">
        <v>2015</v>
      </c>
      <c r="B964" s="41" t="s">
        <v>2670</v>
      </c>
      <c r="C964" s="41">
        <v>130320600</v>
      </c>
      <c r="D964" s="41">
        <v>130320600</v>
      </c>
      <c r="E964" s="43" t="s">
        <v>2779</v>
      </c>
      <c r="G964" s="43" t="s">
        <v>2780</v>
      </c>
      <c r="H964" s="41">
        <v>101</v>
      </c>
      <c r="I964" s="43" t="s">
        <v>2689</v>
      </c>
      <c r="J964" s="50">
        <v>210600</v>
      </c>
      <c r="K964" s="50">
        <v>1053</v>
      </c>
      <c r="L964" s="50">
        <v>0</v>
      </c>
      <c r="M964" s="51"/>
      <c r="N964" s="51"/>
      <c r="O964" s="51"/>
      <c r="P964" s="41"/>
      <c r="Q964" s="51"/>
    </row>
    <row r="965" spans="1:17" ht="12.75">
      <c r="A965" s="41">
        <v>2015</v>
      </c>
      <c r="B965" s="41" t="s">
        <v>2670</v>
      </c>
      <c r="C965" s="41">
        <v>130330100</v>
      </c>
      <c r="D965" s="41">
        <v>130330100</v>
      </c>
      <c r="E965" s="43" t="s">
        <v>1891</v>
      </c>
      <c r="G965" s="43" t="s">
        <v>1892</v>
      </c>
      <c r="H965" s="41">
        <v>101</v>
      </c>
      <c r="I965" s="43" t="s">
        <v>2689</v>
      </c>
      <c r="J965" s="50">
        <v>1127700</v>
      </c>
      <c r="K965" s="50">
        <v>5700</v>
      </c>
      <c r="L965" s="50">
        <v>61700</v>
      </c>
      <c r="M965" s="51"/>
      <c r="N965" s="51"/>
      <c r="O965" s="51"/>
      <c r="P965" s="41"/>
      <c r="Q965" s="51"/>
    </row>
    <row r="966" spans="1:17" ht="12.75">
      <c r="A966" s="41">
        <v>2015</v>
      </c>
      <c r="B966" s="41" t="s">
        <v>2670</v>
      </c>
      <c r="C966" s="41">
        <v>130330200</v>
      </c>
      <c r="D966" s="41">
        <v>130330200</v>
      </c>
      <c r="E966" s="43" t="s">
        <v>1832</v>
      </c>
      <c r="G966" s="43" t="s">
        <v>1833</v>
      </c>
      <c r="H966" s="41">
        <v>101</v>
      </c>
      <c r="I966" s="43" t="s">
        <v>2689</v>
      </c>
      <c r="J966" s="50">
        <v>748100</v>
      </c>
      <c r="K966" s="50">
        <v>4028</v>
      </c>
      <c r="L966" s="50">
        <v>57500</v>
      </c>
      <c r="M966" s="51"/>
      <c r="N966" s="51"/>
      <c r="O966" s="51"/>
      <c r="P966" s="41"/>
      <c r="Q966" s="51"/>
    </row>
    <row r="967" spans="1:17" ht="12.75">
      <c r="A967" s="41">
        <v>2015</v>
      </c>
      <c r="B967" s="41" t="s">
        <v>2670</v>
      </c>
      <c r="C967" s="41">
        <v>130330300</v>
      </c>
      <c r="D967" s="41">
        <v>130330300</v>
      </c>
      <c r="E967" s="43" t="s">
        <v>1838</v>
      </c>
      <c r="G967" s="43" t="s">
        <v>1839</v>
      </c>
      <c r="H967" s="41">
        <v>101</v>
      </c>
      <c r="I967" s="43" t="s">
        <v>2689</v>
      </c>
      <c r="J967" s="50">
        <v>768500</v>
      </c>
      <c r="K967" s="50">
        <v>7685</v>
      </c>
      <c r="L967" s="50">
        <v>0</v>
      </c>
      <c r="M967" s="51"/>
      <c r="N967" s="51"/>
      <c r="O967" s="51"/>
      <c r="P967" s="41"/>
      <c r="Q967" s="51"/>
    </row>
    <row r="968" spans="1:17" ht="12.75">
      <c r="A968" s="41">
        <v>2015</v>
      </c>
      <c r="B968" s="41" t="s">
        <v>2670</v>
      </c>
      <c r="C968" s="41">
        <v>130330400</v>
      </c>
      <c r="D968" s="41">
        <v>130330400</v>
      </c>
      <c r="E968" s="43" t="s">
        <v>1893</v>
      </c>
      <c r="G968" s="43" t="s">
        <v>1894</v>
      </c>
      <c r="H968" s="41">
        <v>101</v>
      </c>
      <c r="I968" s="43" t="s">
        <v>2689</v>
      </c>
      <c r="J968" s="50">
        <v>705100</v>
      </c>
      <c r="K968" s="50">
        <v>7051</v>
      </c>
      <c r="L968" s="50">
        <v>0</v>
      </c>
      <c r="M968" s="51"/>
      <c r="N968" s="51"/>
      <c r="O968" s="51"/>
      <c r="P968" s="41"/>
      <c r="Q968" s="51"/>
    </row>
    <row r="969" spans="1:17" ht="12.75">
      <c r="A969" s="41">
        <v>2015</v>
      </c>
      <c r="B969" s="41" t="s">
        <v>2670</v>
      </c>
      <c r="C969" s="41">
        <v>130330500</v>
      </c>
      <c r="D969" s="41">
        <v>130330500</v>
      </c>
      <c r="E969" s="43" t="s">
        <v>1828</v>
      </c>
      <c r="G969" s="43" t="s">
        <v>1829</v>
      </c>
      <c r="H969" s="41">
        <v>101</v>
      </c>
      <c r="I969" s="43" t="s">
        <v>2689</v>
      </c>
      <c r="J969" s="50">
        <v>655700</v>
      </c>
      <c r="K969" s="50">
        <v>6557</v>
      </c>
      <c r="L969" s="50">
        <v>0</v>
      </c>
      <c r="M969" s="51"/>
      <c r="N969" s="51"/>
      <c r="O969" s="51"/>
      <c r="P969" s="41"/>
      <c r="Q969" s="51"/>
    </row>
    <row r="970" spans="1:17" ht="12.75">
      <c r="A970" s="41">
        <v>2015</v>
      </c>
      <c r="B970" s="41" t="s">
        <v>2670</v>
      </c>
      <c r="C970" s="41">
        <v>130330600</v>
      </c>
      <c r="D970" s="41">
        <v>130330600</v>
      </c>
      <c r="E970" s="43" t="s">
        <v>1828</v>
      </c>
      <c r="G970" s="43" t="s">
        <v>1829</v>
      </c>
      <c r="H970" s="41">
        <v>101</v>
      </c>
      <c r="I970" s="43" t="s">
        <v>2689</v>
      </c>
      <c r="J970" s="50">
        <v>654100</v>
      </c>
      <c r="K970" s="50">
        <v>4361</v>
      </c>
      <c r="L970" s="50">
        <v>0</v>
      </c>
      <c r="M970" s="51"/>
      <c r="N970" s="51"/>
      <c r="O970" s="51"/>
      <c r="P970" s="41"/>
      <c r="Q970" s="51"/>
    </row>
    <row r="971" spans="1:17" ht="12.75">
      <c r="A971" s="41">
        <v>2015</v>
      </c>
      <c r="B971" s="41" t="s">
        <v>2670</v>
      </c>
      <c r="C971" s="41">
        <v>130330650</v>
      </c>
      <c r="D971" s="41">
        <v>130330650</v>
      </c>
      <c r="E971" s="43" t="s">
        <v>1895</v>
      </c>
      <c r="G971" s="43" t="s">
        <v>1895</v>
      </c>
      <c r="H971" s="41">
        <v>101</v>
      </c>
      <c r="I971" s="43" t="s">
        <v>2689</v>
      </c>
      <c r="J971" s="50">
        <v>1400</v>
      </c>
      <c r="K971" s="50">
        <v>11</v>
      </c>
      <c r="L971" s="50">
        <v>0</v>
      </c>
      <c r="M971" s="51"/>
      <c r="N971" s="51"/>
      <c r="O971" s="51"/>
      <c r="P971" s="41"/>
      <c r="Q971" s="51"/>
    </row>
    <row r="972" spans="1:17" ht="12.75">
      <c r="A972" s="41">
        <v>2015</v>
      </c>
      <c r="B972" s="41" t="s">
        <v>2670</v>
      </c>
      <c r="C972" s="41">
        <v>130330700</v>
      </c>
      <c r="D972" s="41">
        <v>130330700</v>
      </c>
      <c r="E972" s="43" t="s">
        <v>1895</v>
      </c>
      <c r="G972" s="43" t="s">
        <v>1895</v>
      </c>
      <c r="H972" s="41">
        <v>101</v>
      </c>
      <c r="I972" s="43" t="s">
        <v>2689</v>
      </c>
      <c r="J972" s="50">
        <v>46000</v>
      </c>
      <c r="K972" s="50">
        <v>345</v>
      </c>
      <c r="L972" s="50">
        <v>0</v>
      </c>
      <c r="M972" s="51"/>
      <c r="N972" s="51"/>
      <c r="O972" s="51"/>
      <c r="P972" s="41"/>
      <c r="Q972" s="51"/>
    </row>
    <row r="973" spans="1:17" ht="12.75">
      <c r="A973" s="41">
        <v>2015</v>
      </c>
      <c r="B973" s="41" t="s">
        <v>2670</v>
      </c>
      <c r="C973" s="41">
        <v>130340100</v>
      </c>
      <c r="D973" s="41">
        <v>130340100</v>
      </c>
      <c r="E973" s="43" t="s">
        <v>1896</v>
      </c>
      <c r="G973" s="43" t="s">
        <v>1897</v>
      </c>
      <c r="H973" s="41">
        <v>101</v>
      </c>
      <c r="I973" s="43" t="s">
        <v>2689</v>
      </c>
      <c r="J973" s="50">
        <v>1349900</v>
      </c>
      <c r="K973" s="50">
        <v>7080</v>
      </c>
      <c r="L973" s="50">
        <v>119000</v>
      </c>
      <c r="M973" s="51"/>
      <c r="N973" s="51"/>
      <c r="O973" s="51"/>
      <c r="P973" s="41"/>
      <c r="Q973" s="51"/>
    </row>
    <row r="974" spans="1:17" ht="12.75">
      <c r="A974" s="41">
        <v>2015</v>
      </c>
      <c r="B974" s="41" t="s">
        <v>2670</v>
      </c>
      <c r="C974" s="41">
        <v>130340150</v>
      </c>
      <c r="D974" s="41">
        <v>130340150</v>
      </c>
      <c r="E974" s="43" t="s">
        <v>1898</v>
      </c>
      <c r="G974" s="43" t="s">
        <v>1899</v>
      </c>
      <c r="H974" s="41">
        <v>101</v>
      </c>
      <c r="I974" s="43" t="s">
        <v>2689</v>
      </c>
      <c r="J974" s="50">
        <v>198400</v>
      </c>
      <c r="K974" s="50">
        <v>1984</v>
      </c>
      <c r="L974" s="50">
        <v>0</v>
      </c>
      <c r="M974" s="51"/>
      <c r="N974" s="51"/>
      <c r="O974" s="51"/>
      <c r="P974" s="41"/>
      <c r="Q974" s="51"/>
    </row>
    <row r="975" spans="1:17" ht="12.75">
      <c r="A975" s="41">
        <v>2015</v>
      </c>
      <c r="B975" s="41" t="s">
        <v>2670</v>
      </c>
      <c r="C975" s="41">
        <v>130340200</v>
      </c>
      <c r="D975" s="41">
        <v>130340200</v>
      </c>
      <c r="E975" s="43" t="s">
        <v>1830</v>
      </c>
      <c r="G975" s="43" t="s">
        <v>1831</v>
      </c>
      <c r="H975" s="41">
        <v>101</v>
      </c>
      <c r="I975" s="43" t="s">
        <v>2689</v>
      </c>
      <c r="J975" s="50">
        <v>645800</v>
      </c>
      <c r="K975" s="50">
        <v>6458</v>
      </c>
      <c r="L975" s="50">
        <v>0</v>
      </c>
      <c r="M975" s="51"/>
      <c r="N975" s="51"/>
      <c r="O975" s="51"/>
      <c r="P975" s="41"/>
      <c r="Q975" s="51"/>
    </row>
    <row r="976" spans="1:17" ht="12.75">
      <c r="A976" s="41">
        <v>2015</v>
      </c>
      <c r="B976" s="41" t="s">
        <v>2670</v>
      </c>
      <c r="C976" s="41">
        <v>130340300</v>
      </c>
      <c r="D976" s="41">
        <v>130340300</v>
      </c>
      <c r="E976" s="43" t="s">
        <v>1900</v>
      </c>
      <c r="G976" s="43" t="s">
        <v>1901</v>
      </c>
      <c r="H976" s="41">
        <v>101</v>
      </c>
      <c r="I976" s="43" t="s">
        <v>2689</v>
      </c>
      <c r="J976" s="50">
        <v>315600</v>
      </c>
      <c r="K976" s="50">
        <v>3156</v>
      </c>
      <c r="L976" s="50">
        <v>0</v>
      </c>
      <c r="M976" s="51"/>
      <c r="N976" s="51"/>
      <c r="O976" s="51"/>
      <c r="P976" s="41"/>
      <c r="Q976" s="51"/>
    </row>
    <row r="977" spans="1:17" ht="12.75">
      <c r="A977" s="41">
        <v>2015</v>
      </c>
      <c r="B977" s="41" t="s">
        <v>2670</v>
      </c>
      <c r="C977" s="41">
        <v>130340350</v>
      </c>
      <c r="D977" s="41">
        <v>130340350</v>
      </c>
      <c r="E977" s="43" t="s">
        <v>1781</v>
      </c>
      <c r="G977" s="43" t="s">
        <v>1782</v>
      </c>
      <c r="H977" s="41">
        <v>101</v>
      </c>
      <c r="I977" s="43" t="s">
        <v>2689</v>
      </c>
      <c r="J977" s="50">
        <v>70600</v>
      </c>
      <c r="K977" s="50">
        <v>706</v>
      </c>
      <c r="L977" s="50">
        <v>0</v>
      </c>
      <c r="M977" s="51"/>
      <c r="N977" s="51"/>
      <c r="O977" s="51"/>
      <c r="P977" s="41"/>
      <c r="Q977" s="51"/>
    </row>
    <row r="978" spans="1:17" ht="12.75">
      <c r="A978" s="41">
        <v>2015</v>
      </c>
      <c r="B978" s="41" t="s">
        <v>2670</v>
      </c>
      <c r="C978" s="41">
        <v>130340400</v>
      </c>
      <c r="D978" s="41">
        <v>130340400</v>
      </c>
      <c r="E978" s="43" t="s">
        <v>1902</v>
      </c>
      <c r="G978" s="43" t="s">
        <v>1903</v>
      </c>
      <c r="H978" s="41">
        <v>101</v>
      </c>
      <c r="I978" s="43" t="s">
        <v>2689</v>
      </c>
      <c r="J978" s="50">
        <v>784300</v>
      </c>
      <c r="K978" s="50">
        <v>3975</v>
      </c>
      <c r="L978" s="50">
        <v>53500</v>
      </c>
      <c r="M978" s="51"/>
      <c r="N978" s="51"/>
      <c r="O978" s="51"/>
      <c r="P978" s="41"/>
      <c r="Q978" s="51"/>
    </row>
    <row r="979" spans="1:17" ht="12.75">
      <c r="A979" s="41">
        <v>2015</v>
      </c>
      <c r="B979" s="41" t="s">
        <v>2670</v>
      </c>
      <c r="C979" s="41">
        <v>130340500</v>
      </c>
      <c r="D979" s="41">
        <v>130340500</v>
      </c>
      <c r="E979" s="43" t="s">
        <v>1718</v>
      </c>
      <c r="G979" s="43" t="s">
        <v>1719</v>
      </c>
      <c r="H979" s="41">
        <v>101</v>
      </c>
      <c r="I979" s="43" t="s">
        <v>2689</v>
      </c>
      <c r="J979" s="50">
        <v>7100</v>
      </c>
      <c r="K979" s="50">
        <v>36</v>
      </c>
      <c r="L979" s="50">
        <v>0</v>
      </c>
      <c r="M979" s="51"/>
      <c r="N979" s="51"/>
      <c r="O979" s="51"/>
      <c r="P979" s="41"/>
      <c r="Q979" s="51"/>
    </row>
    <row r="980" spans="1:17" ht="12.75">
      <c r="A980" s="41">
        <v>2015</v>
      </c>
      <c r="B980" s="41" t="s">
        <v>2670</v>
      </c>
      <c r="C980" s="41">
        <v>130340600</v>
      </c>
      <c r="D980" s="41">
        <v>130340600</v>
      </c>
      <c r="E980" s="43" t="s">
        <v>1904</v>
      </c>
      <c r="G980" s="43" t="s">
        <v>1905</v>
      </c>
      <c r="H980" s="41">
        <v>101</v>
      </c>
      <c r="I980" s="43" t="s">
        <v>2689</v>
      </c>
      <c r="J980" s="50">
        <v>740700</v>
      </c>
      <c r="K980" s="50">
        <v>3704</v>
      </c>
      <c r="L980" s="50">
        <v>0</v>
      </c>
      <c r="M980" s="51"/>
      <c r="N980" s="51"/>
      <c r="O980" s="51"/>
      <c r="P980" s="41"/>
      <c r="Q980" s="51"/>
    </row>
    <row r="981" spans="1:17" ht="12.75">
      <c r="A981" s="41">
        <v>2015</v>
      </c>
      <c r="B981" s="41" t="s">
        <v>2670</v>
      </c>
      <c r="C981" s="41">
        <v>130350100</v>
      </c>
      <c r="D981" s="41">
        <v>130350100</v>
      </c>
      <c r="E981" s="43" t="s">
        <v>1906</v>
      </c>
      <c r="G981" s="43" t="s">
        <v>1907</v>
      </c>
      <c r="H981" s="41">
        <v>101</v>
      </c>
      <c r="I981" s="43" t="s">
        <v>2689</v>
      </c>
      <c r="J981" s="50">
        <v>240400</v>
      </c>
      <c r="K981" s="50">
        <v>1202</v>
      </c>
      <c r="L981" s="50">
        <v>82200</v>
      </c>
      <c r="M981" s="51"/>
      <c r="N981" s="51"/>
      <c r="O981" s="51"/>
      <c r="P981" s="41"/>
      <c r="Q981" s="51"/>
    </row>
    <row r="982" spans="1:17" ht="12.75">
      <c r="A982" s="41">
        <v>2015</v>
      </c>
      <c r="B982" s="41" t="s">
        <v>2670</v>
      </c>
      <c r="C982" s="41">
        <v>130350150</v>
      </c>
      <c r="D982" s="41">
        <v>130350150</v>
      </c>
      <c r="E982" s="43" t="s">
        <v>1778</v>
      </c>
      <c r="F982" s="43" t="s">
        <v>1779</v>
      </c>
      <c r="G982" s="43" t="s">
        <v>1780</v>
      </c>
      <c r="H982" s="41">
        <v>105</v>
      </c>
      <c r="I982" s="43" t="s">
        <v>2675</v>
      </c>
      <c r="J982" s="50">
        <v>1238500</v>
      </c>
      <c r="K982" s="50">
        <v>12385</v>
      </c>
      <c r="L982" s="50">
        <v>0</v>
      </c>
      <c r="M982" s="51"/>
      <c r="N982" s="51"/>
      <c r="O982" s="51"/>
      <c r="P982" s="41"/>
      <c r="Q982" s="51"/>
    </row>
    <row r="983" spans="1:17" ht="12.75">
      <c r="A983" s="41">
        <v>2015</v>
      </c>
      <c r="B983" s="41" t="s">
        <v>2670</v>
      </c>
      <c r="C983" s="41">
        <v>130350200</v>
      </c>
      <c r="D983" s="41">
        <v>130350200</v>
      </c>
      <c r="E983" s="43" t="s">
        <v>1908</v>
      </c>
      <c r="F983" s="43" t="s">
        <v>1909</v>
      </c>
      <c r="G983" s="43" t="s">
        <v>1908</v>
      </c>
      <c r="H983" s="41">
        <v>101</v>
      </c>
      <c r="I983" s="43" t="s">
        <v>2689</v>
      </c>
      <c r="J983" s="50">
        <v>1177000</v>
      </c>
      <c r="K983" s="50">
        <v>11770</v>
      </c>
      <c r="L983" s="50">
        <v>0</v>
      </c>
      <c r="M983" s="51"/>
      <c r="N983" s="51"/>
      <c r="O983" s="51"/>
      <c r="P983" s="41"/>
      <c r="Q983" s="51"/>
    </row>
    <row r="984" spans="1:17" ht="12.75">
      <c r="A984" s="41">
        <v>2015</v>
      </c>
      <c r="B984" s="41" t="s">
        <v>2670</v>
      </c>
      <c r="C984" s="41">
        <v>130350250</v>
      </c>
      <c r="D984" s="41">
        <v>130350250</v>
      </c>
      <c r="E984" s="43" t="s">
        <v>1910</v>
      </c>
      <c r="F984" s="43" t="s">
        <v>1911</v>
      </c>
      <c r="G984" s="43" t="s">
        <v>1912</v>
      </c>
      <c r="H984" s="41">
        <v>201</v>
      </c>
      <c r="I984" s="43" t="s">
        <v>2681</v>
      </c>
      <c r="J984" s="50">
        <v>35900</v>
      </c>
      <c r="K984" s="50">
        <v>359</v>
      </c>
      <c r="L984" s="50">
        <v>35900</v>
      </c>
      <c r="M984" s="51"/>
      <c r="N984" s="51"/>
      <c r="O984" s="51"/>
      <c r="P984" s="41"/>
      <c r="Q984" s="51"/>
    </row>
    <row r="985" spans="1:17" ht="12.75">
      <c r="A985" s="41">
        <v>2015</v>
      </c>
      <c r="B985" s="41" t="s">
        <v>2670</v>
      </c>
      <c r="C985" s="41">
        <v>130350300</v>
      </c>
      <c r="D985" s="41">
        <v>130350300</v>
      </c>
      <c r="E985" s="43" t="s">
        <v>3085</v>
      </c>
      <c r="G985" s="43" t="s">
        <v>1913</v>
      </c>
      <c r="H985" s="41">
        <v>105</v>
      </c>
      <c r="I985" s="43" t="s">
        <v>2675</v>
      </c>
      <c r="J985" s="50">
        <v>1453200</v>
      </c>
      <c r="K985" s="50">
        <v>10262</v>
      </c>
      <c r="L985" s="50">
        <v>0</v>
      </c>
      <c r="M985" s="51"/>
      <c r="N985" s="51"/>
      <c r="O985" s="51"/>
      <c r="P985" s="41"/>
      <c r="Q985" s="51"/>
    </row>
    <row r="986" spans="1:17" ht="12.75">
      <c r="A986" s="41">
        <v>2015</v>
      </c>
      <c r="B986" s="41" t="s">
        <v>2670</v>
      </c>
      <c r="C986" s="41">
        <v>130350400</v>
      </c>
      <c r="D986" s="41">
        <v>130350400</v>
      </c>
      <c r="E986" s="43" t="s">
        <v>1778</v>
      </c>
      <c r="F986" s="43" t="s">
        <v>1779</v>
      </c>
      <c r="G986" s="43" t="s">
        <v>1780</v>
      </c>
      <c r="H986" s="41">
        <v>105</v>
      </c>
      <c r="I986" s="43" t="s">
        <v>2675</v>
      </c>
      <c r="J986" s="50">
        <v>1453200</v>
      </c>
      <c r="K986" s="50">
        <v>14532</v>
      </c>
      <c r="L986" s="50">
        <v>0</v>
      </c>
      <c r="M986" s="51"/>
      <c r="N986" s="51"/>
      <c r="O986" s="51"/>
      <c r="P986" s="41"/>
      <c r="Q986" s="51"/>
    </row>
    <row r="987" spans="1:17" ht="12.75">
      <c r="A987" s="41">
        <v>2015</v>
      </c>
      <c r="B987" s="41" t="s">
        <v>2670</v>
      </c>
      <c r="C987" s="41">
        <v>130360100</v>
      </c>
      <c r="D987" s="41">
        <v>130360100</v>
      </c>
      <c r="E987" s="43" t="s">
        <v>1809</v>
      </c>
      <c r="G987" s="43" t="s">
        <v>1810</v>
      </c>
      <c r="H987" s="41">
        <v>101</v>
      </c>
      <c r="I987" s="43" t="s">
        <v>2689</v>
      </c>
      <c r="J987" s="50">
        <v>1596200</v>
      </c>
      <c r="K987" s="50">
        <v>8669</v>
      </c>
      <c r="L987" s="50">
        <v>181700</v>
      </c>
      <c r="M987" s="51"/>
      <c r="N987" s="51"/>
      <c r="O987" s="51"/>
      <c r="P987" s="41"/>
      <c r="Q987" s="51"/>
    </row>
    <row r="988" spans="1:17" ht="12.75">
      <c r="A988" s="41">
        <v>2015</v>
      </c>
      <c r="B988" s="41" t="s">
        <v>2670</v>
      </c>
      <c r="C988" s="41">
        <v>130360200</v>
      </c>
      <c r="D988" s="41">
        <v>130360200</v>
      </c>
      <c r="E988" s="43" t="s">
        <v>1914</v>
      </c>
      <c r="F988" s="43" t="s">
        <v>1915</v>
      </c>
      <c r="G988" s="43" t="s">
        <v>1916</v>
      </c>
      <c r="H988" s="41">
        <v>101</v>
      </c>
      <c r="I988" s="43" t="s">
        <v>2689</v>
      </c>
      <c r="J988" s="50">
        <v>1034200</v>
      </c>
      <c r="K988" s="50">
        <v>10342</v>
      </c>
      <c r="L988" s="50">
        <v>0</v>
      </c>
      <c r="M988" s="51"/>
      <c r="N988" s="51"/>
      <c r="O988" s="51"/>
      <c r="P988" s="41"/>
      <c r="Q988" s="51"/>
    </row>
    <row r="989" spans="1:17" ht="12.75">
      <c r="A989" s="41">
        <v>2015</v>
      </c>
      <c r="B989" s="41" t="s">
        <v>2670</v>
      </c>
      <c r="C989" s="41">
        <v>130360250</v>
      </c>
      <c r="D989" s="41">
        <v>130360250</v>
      </c>
      <c r="E989" s="43" t="s">
        <v>2691</v>
      </c>
      <c r="G989" s="43" t="s">
        <v>2692</v>
      </c>
      <c r="H989" s="41">
        <v>101</v>
      </c>
      <c r="I989" s="43" t="s">
        <v>2689</v>
      </c>
      <c r="J989" s="50">
        <v>348800</v>
      </c>
      <c r="K989" s="50">
        <v>3488</v>
      </c>
      <c r="L989" s="50">
        <v>0</v>
      </c>
      <c r="M989" s="51"/>
      <c r="N989" s="51"/>
      <c r="O989" s="51"/>
      <c r="P989" s="41"/>
      <c r="Q989" s="51"/>
    </row>
    <row r="990" spans="1:17" ht="12.75">
      <c r="A990" s="41">
        <v>2015</v>
      </c>
      <c r="B990" s="41" t="s">
        <v>2670</v>
      </c>
      <c r="C990" s="41">
        <v>130360300</v>
      </c>
      <c r="D990" s="41">
        <v>130360300</v>
      </c>
      <c r="E990" s="43" t="s">
        <v>1917</v>
      </c>
      <c r="G990" s="43" t="s">
        <v>1918</v>
      </c>
      <c r="H990" s="41">
        <v>101</v>
      </c>
      <c r="I990" s="43" t="s">
        <v>2689</v>
      </c>
      <c r="J990" s="50">
        <v>1364600</v>
      </c>
      <c r="K990" s="50">
        <v>13646</v>
      </c>
      <c r="L990" s="50">
        <v>0</v>
      </c>
      <c r="M990" s="51"/>
      <c r="N990" s="51"/>
      <c r="O990" s="51"/>
      <c r="P990" s="41"/>
      <c r="Q990" s="51"/>
    </row>
    <row r="991" spans="1:17" ht="12.75">
      <c r="A991" s="41">
        <v>2015</v>
      </c>
      <c r="B991" s="41" t="s">
        <v>2670</v>
      </c>
      <c r="C991" s="41">
        <v>130360325</v>
      </c>
      <c r="D991" s="41">
        <v>130360325</v>
      </c>
      <c r="E991" s="43" t="s">
        <v>1799</v>
      </c>
      <c r="G991" s="43" t="s">
        <v>1800</v>
      </c>
      <c r="H991" s="41">
        <v>101</v>
      </c>
      <c r="I991" s="43" t="s">
        <v>2689</v>
      </c>
      <c r="J991" s="50">
        <v>24300</v>
      </c>
      <c r="K991" s="50">
        <v>243</v>
      </c>
      <c r="L991" s="50">
        <v>0</v>
      </c>
      <c r="M991" s="51"/>
      <c r="N991" s="51"/>
      <c r="O991" s="51"/>
      <c r="P991" s="41"/>
      <c r="Q991" s="51"/>
    </row>
    <row r="992" spans="1:17" ht="12.75">
      <c r="A992" s="41">
        <v>2015</v>
      </c>
      <c r="B992" s="41" t="s">
        <v>2670</v>
      </c>
      <c r="C992" s="41">
        <v>130360350</v>
      </c>
      <c r="D992" s="41">
        <v>130360350</v>
      </c>
      <c r="E992" s="43" t="s">
        <v>1919</v>
      </c>
      <c r="G992" s="43" t="s">
        <v>1919</v>
      </c>
      <c r="H992" s="41">
        <v>101</v>
      </c>
      <c r="I992" s="43" t="s">
        <v>2689</v>
      </c>
      <c r="J992" s="50">
        <v>192100</v>
      </c>
      <c r="K992" s="50">
        <v>1530</v>
      </c>
      <c r="L992" s="50">
        <v>0</v>
      </c>
      <c r="M992" s="51"/>
      <c r="N992" s="51"/>
      <c r="O992" s="51"/>
      <c r="P992" s="41"/>
      <c r="Q992" s="51"/>
    </row>
    <row r="993" spans="1:17" ht="12.75">
      <c r="A993" s="41">
        <v>2015</v>
      </c>
      <c r="B993" s="41" t="s">
        <v>2670</v>
      </c>
      <c r="C993" s="41">
        <v>130360400</v>
      </c>
      <c r="D993" s="41">
        <v>130360400</v>
      </c>
      <c r="E993" s="43" t="s">
        <v>1920</v>
      </c>
      <c r="G993" s="43" t="s">
        <v>1921</v>
      </c>
      <c r="H993" s="41">
        <v>105</v>
      </c>
      <c r="I993" s="43" t="s">
        <v>2675</v>
      </c>
      <c r="J993" s="50">
        <v>242900</v>
      </c>
      <c r="K993" s="50">
        <v>1215</v>
      </c>
      <c r="L993" s="50">
        <v>0</v>
      </c>
      <c r="M993" s="51"/>
      <c r="N993" s="51"/>
      <c r="O993" s="51"/>
      <c r="P993" s="41"/>
      <c r="Q993" s="51"/>
    </row>
    <row r="994" spans="1:17" ht="12.75">
      <c r="A994" s="41">
        <v>2015</v>
      </c>
      <c r="B994" s="41" t="s">
        <v>2670</v>
      </c>
      <c r="C994" s="41">
        <v>130360450</v>
      </c>
      <c r="D994" s="41">
        <v>130360450</v>
      </c>
      <c r="E994" s="43" t="s">
        <v>1809</v>
      </c>
      <c r="G994" s="43" t="s">
        <v>1810</v>
      </c>
      <c r="H994" s="41">
        <v>101</v>
      </c>
      <c r="I994" s="43" t="s">
        <v>2689</v>
      </c>
      <c r="J994" s="50">
        <v>370500</v>
      </c>
      <c r="K994" s="50">
        <v>1853</v>
      </c>
      <c r="L994" s="50">
        <v>0</v>
      </c>
      <c r="M994" s="51"/>
      <c r="N994" s="51"/>
      <c r="O994" s="51"/>
      <c r="P994" s="41"/>
      <c r="Q994" s="51"/>
    </row>
    <row r="995" spans="1:17" ht="12.75">
      <c r="A995" s="41">
        <v>2015</v>
      </c>
      <c r="B995" s="41" t="s">
        <v>2670</v>
      </c>
      <c r="C995" s="41">
        <v>130360500</v>
      </c>
      <c r="D995" s="41">
        <v>130360500</v>
      </c>
      <c r="E995" s="43" t="s">
        <v>1922</v>
      </c>
      <c r="G995" s="43" t="s">
        <v>1923</v>
      </c>
      <c r="H995" s="41">
        <v>101</v>
      </c>
      <c r="I995" s="43" t="s">
        <v>2689</v>
      </c>
      <c r="J995" s="50">
        <v>312000</v>
      </c>
      <c r="K995" s="50">
        <v>3120</v>
      </c>
      <c r="L995" s="50">
        <v>0</v>
      </c>
      <c r="M995" s="51"/>
      <c r="N995" s="51"/>
      <c r="O995" s="51"/>
      <c r="P995" s="41"/>
      <c r="Q995" s="51"/>
    </row>
    <row r="996" spans="1:17" ht="12.75">
      <c r="A996" s="41">
        <v>2015</v>
      </c>
      <c r="B996" s="41" t="s">
        <v>2670</v>
      </c>
      <c r="C996" s="41">
        <v>130360550</v>
      </c>
      <c r="D996" s="41">
        <v>130360550</v>
      </c>
      <c r="E996" s="43" t="s">
        <v>1924</v>
      </c>
      <c r="G996" s="43" t="s">
        <v>1925</v>
      </c>
      <c r="H996" s="41">
        <v>201</v>
      </c>
      <c r="I996" s="43" t="s">
        <v>2681</v>
      </c>
      <c r="J996" s="50">
        <v>111900</v>
      </c>
      <c r="K996" s="50">
        <v>847</v>
      </c>
      <c r="L996" s="50">
        <v>111900</v>
      </c>
      <c r="M996" s="51"/>
      <c r="N996" s="51"/>
      <c r="O996" s="51"/>
      <c r="P996" s="41"/>
      <c r="Q996" s="51"/>
    </row>
    <row r="997" spans="1:17" ht="12.75">
      <c r="A997" s="41">
        <v>2015</v>
      </c>
      <c r="B997" s="41" t="s">
        <v>2670</v>
      </c>
      <c r="C997" s="41">
        <v>130360600</v>
      </c>
      <c r="D997" s="41">
        <v>130360600</v>
      </c>
      <c r="E997" s="43" t="s">
        <v>1809</v>
      </c>
      <c r="G997" s="43" t="s">
        <v>1810</v>
      </c>
      <c r="H997" s="41">
        <v>101</v>
      </c>
      <c r="I997" s="43" t="s">
        <v>2689</v>
      </c>
      <c r="J997" s="50">
        <v>388100</v>
      </c>
      <c r="K997" s="50">
        <v>3295</v>
      </c>
      <c r="L997" s="50">
        <v>0</v>
      </c>
      <c r="M997" s="51"/>
      <c r="N997" s="51"/>
      <c r="O997" s="51"/>
      <c r="P997" s="41"/>
      <c r="Q997" s="51"/>
    </row>
    <row r="998" spans="1:17" ht="12.75">
      <c r="A998" s="41">
        <v>2015</v>
      </c>
      <c r="B998" s="41" t="s">
        <v>2670</v>
      </c>
      <c r="C998" s="41">
        <v>140010100</v>
      </c>
      <c r="D998" s="41">
        <v>140010100</v>
      </c>
      <c r="E998" s="43" t="s">
        <v>1926</v>
      </c>
      <c r="F998" s="43" t="s">
        <v>1927</v>
      </c>
      <c r="G998" s="43" t="s">
        <v>1928</v>
      </c>
      <c r="H998" s="41">
        <v>101</v>
      </c>
      <c r="I998" s="43" t="s">
        <v>2689</v>
      </c>
      <c r="J998" s="50">
        <v>754100</v>
      </c>
      <c r="K998" s="50">
        <v>7541</v>
      </c>
      <c r="L998" s="50">
        <v>0</v>
      </c>
      <c r="M998" s="51"/>
      <c r="N998" s="51"/>
      <c r="O998" s="51"/>
      <c r="P998" s="41"/>
      <c r="Q998" s="51"/>
    </row>
    <row r="999" spans="1:17" ht="12.75">
      <c r="A999" s="41">
        <v>2015</v>
      </c>
      <c r="B999" s="41" t="s">
        <v>2670</v>
      </c>
      <c r="C999" s="41">
        <v>140010200</v>
      </c>
      <c r="D999" s="41">
        <v>140010200</v>
      </c>
      <c r="E999" s="43" t="s">
        <v>1929</v>
      </c>
      <c r="F999" s="43" t="s">
        <v>1930</v>
      </c>
      <c r="G999" s="43" t="s">
        <v>1931</v>
      </c>
      <c r="H999" s="41">
        <v>101</v>
      </c>
      <c r="I999" s="43" t="s">
        <v>2689</v>
      </c>
      <c r="J999" s="50">
        <v>720900</v>
      </c>
      <c r="K999" s="50">
        <v>7209</v>
      </c>
      <c r="L999" s="50">
        <v>0</v>
      </c>
      <c r="M999" s="51"/>
      <c r="N999" s="51"/>
      <c r="O999" s="51"/>
      <c r="P999" s="41"/>
      <c r="Q999" s="51"/>
    </row>
    <row r="1000" spans="1:17" ht="12.75">
      <c r="A1000" s="41">
        <v>2015</v>
      </c>
      <c r="B1000" s="41" t="s">
        <v>2670</v>
      </c>
      <c r="C1000" s="41">
        <v>140010300</v>
      </c>
      <c r="D1000" s="41">
        <v>140010300</v>
      </c>
      <c r="E1000" s="43" t="s">
        <v>1926</v>
      </c>
      <c r="F1000" s="43" t="s">
        <v>1927</v>
      </c>
      <c r="G1000" s="43" t="s">
        <v>1928</v>
      </c>
      <c r="H1000" s="41">
        <v>101</v>
      </c>
      <c r="I1000" s="43" t="s">
        <v>2689</v>
      </c>
      <c r="J1000" s="50">
        <v>690400</v>
      </c>
      <c r="K1000" s="50">
        <v>6904</v>
      </c>
      <c r="L1000" s="50">
        <v>0</v>
      </c>
      <c r="M1000" s="51"/>
      <c r="N1000" s="51"/>
      <c r="O1000" s="51"/>
      <c r="P1000" s="41"/>
      <c r="Q1000" s="51"/>
    </row>
    <row r="1001" spans="1:17" ht="12.75">
      <c r="A1001" s="41">
        <v>2015</v>
      </c>
      <c r="B1001" s="41" t="s">
        <v>2670</v>
      </c>
      <c r="C1001" s="41">
        <v>140010400</v>
      </c>
      <c r="D1001" s="41">
        <v>140010400</v>
      </c>
      <c r="E1001" s="43" t="s">
        <v>3484</v>
      </c>
      <c r="G1001" s="43" t="s">
        <v>3485</v>
      </c>
      <c r="H1001" s="41">
        <v>101</v>
      </c>
      <c r="I1001" s="43" t="s">
        <v>2689</v>
      </c>
      <c r="J1001" s="50">
        <v>1423300</v>
      </c>
      <c r="K1001" s="50">
        <v>14233</v>
      </c>
      <c r="L1001" s="50">
        <v>0</v>
      </c>
      <c r="M1001" s="51"/>
      <c r="N1001" s="51"/>
      <c r="O1001" s="51"/>
      <c r="P1001" s="41"/>
      <c r="Q1001" s="51"/>
    </row>
    <row r="1002" spans="1:17" ht="12.75">
      <c r="A1002" s="41">
        <v>2015</v>
      </c>
      <c r="B1002" s="41" t="s">
        <v>2670</v>
      </c>
      <c r="C1002" s="41">
        <v>140010500</v>
      </c>
      <c r="D1002" s="41">
        <v>140010500</v>
      </c>
      <c r="E1002" s="43" t="s">
        <v>1932</v>
      </c>
      <c r="G1002" s="43" t="s">
        <v>1933</v>
      </c>
      <c r="H1002" s="41">
        <v>101</v>
      </c>
      <c r="I1002" s="43" t="s">
        <v>2689</v>
      </c>
      <c r="J1002" s="50">
        <v>1442700</v>
      </c>
      <c r="K1002" s="50">
        <v>7288</v>
      </c>
      <c r="L1002" s="50">
        <v>74000</v>
      </c>
      <c r="M1002" s="51"/>
      <c r="N1002" s="51"/>
      <c r="O1002" s="51"/>
      <c r="P1002" s="41"/>
      <c r="Q1002" s="51"/>
    </row>
    <row r="1003" spans="1:17" ht="12.75">
      <c r="A1003" s="41">
        <v>2015</v>
      </c>
      <c r="B1003" s="41" t="s">
        <v>2670</v>
      </c>
      <c r="C1003" s="41">
        <v>140010600</v>
      </c>
      <c r="D1003" s="41">
        <v>140010600</v>
      </c>
      <c r="E1003" s="43" t="s">
        <v>1934</v>
      </c>
      <c r="F1003" s="43" t="s">
        <v>1935</v>
      </c>
      <c r="G1003" s="43" t="s">
        <v>1936</v>
      </c>
      <c r="H1003" s="41">
        <v>101</v>
      </c>
      <c r="I1003" s="43" t="s">
        <v>2689</v>
      </c>
      <c r="J1003" s="50">
        <v>690600</v>
      </c>
      <c r="K1003" s="50">
        <v>6906</v>
      </c>
      <c r="L1003" s="50">
        <v>0</v>
      </c>
      <c r="M1003" s="51"/>
      <c r="N1003" s="51"/>
      <c r="O1003" s="51"/>
      <c r="P1003" s="41"/>
      <c r="Q1003" s="51"/>
    </row>
    <row r="1004" spans="1:17" ht="12.75">
      <c r="A1004" s="41">
        <v>2015</v>
      </c>
      <c r="B1004" s="41" t="s">
        <v>2670</v>
      </c>
      <c r="C1004" s="41">
        <v>140020100</v>
      </c>
      <c r="D1004" s="41">
        <v>140020100</v>
      </c>
      <c r="E1004" s="43" t="s">
        <v>3332</v>
      </c>
      <c r="F1004" s="43" t="s">
        <v>3333</v>
      </c>
      <c r="G1004" s="43" t="s">
        <v>3334</v>
      </c>
      <c r="H1004" s="41">
        <v>101</v>
      </c>
      <c r="I1004" s="43" t="s">
        <v>2689</v>
      </c>
      <c r="J1004" s="50">
        <v>644300</v>
      </c>
      <c r="K1004" s="50">
        <v>6197</v>
      </c>
      <c r="L1004" s="50">
        <v>0</v>
      </c>
      <c r="M1004" s="51"/>
      <c r="N1004" s="51"/>
      <c r="O1004" s="51"/>
      <c r="P1004" s="41"/>
      <c r="Q1004" s="51"/>
    </row>
    <row r="1005" spans="1:17" ht="12.75">
      <c r="A1005" s="41">
        <v>2015</v>
      </c>
      <c r="B1005" s="41" t="s">
        <v>2670</v>
      </c>
      <c r="C1005" s="41">
        <v>140020200</v>
      </c>
      <c r="D1005" s="41">
        <v>140020200</v>
      </c>
      <c r="E1005" s="43" t="s">
        <v>1937</v>
      </c>
      <c r="F1005" s="43" t="s">
        <v>1938</v>
      </c>
      <c r="G1005" s="43" t="s">
        <v>1939</v>
      </c>
      <c r="H1005" s="41">
        <v>101</v>
      </c>
      <c r="I1005" s="43" t="s">
        <v>2689</v>
      </c>
      <c r="J1005" s="50">
        <v>1123700</v>
      </c>
      <c r="K1005" s="50">
        <v>8428</v>
      </c>
      <c r="L1005" s="50">
        <v>0</v>
      </c>
      <c r="M1005" s="51"/>
      <c r="N1005" s="51"/>
      <c r="O1005" s="51"/>
      <c r="P1005" s="41"/>
      <c r="Q1005" s="51"/>
    </row>
    <row r="1006" spans="1:17" ht="12.75">
      <c r="A1006" s="41">
        <v>2015</v>
      </c>
      <c r="B1006" s="41" t="s">
        <v>2670</v>
      </c>
      <c r="C1006" s="41">
        <v>140020225</v>
      </c>
      <c r="D1006" s="41">
        <v>140020225</v>
      </c>
      <c r="E1006" s="43" t="s">
        <v>1940</v>
      </c>
      <c r="G1006" s="43" t="s">
        <v>1941</v>
      </c>
      <c r="H1006" s="41">
        <v>101</v>
      </c>
      <c r="I1006" s="43" t="s">
        <v>2689</v>
      </c>
      <c r="J1006" s="50">
        <v>364100</v>
      </c>
      <c r="K1006" s="50">
        <v>2485</v>
      </c>
      <c r="L1006" s="50">
        <v>175600</v>
      </c>
      <c r="M1006" s="51"/>
      <c r="N1006" s="51"/>
      <c r="O1006" s="51"/>
      <c r="P1006" s="41"/>
      <c r="Q1006" s="51"/>
    </row>
    <row r="1007" spans="1:17" ht="12.75">
      <c r="A1007" s="41">
        <v>2015</v>
      </c>
      <c r="B1007" s="41" t="s">
        <v>2670</v>
      </c>
      <c r="C1007" s="41">
        <v>140020250</v>
      </c>
      <c r="D1007" s="41">
        <v>140020250</v>
      </c>
      <c r="E1007" s="43" t="s">
        <v>1937</v>
      </c>
      <c r="F1007" s="43" t="s">
        <v>1938</v>
      </c>
      <c r="G1007" s="43" t="s">
        <v>1939</v>
      </c>
      <c r="H1007" s="41">
        <v>101</v>
      </c>
      <c r="I1007" s="43" t="s">
        <v>2689</v>
      </c>
      <c r="J1007" s="50">
        <v>621400</v>
      </c>
      <c r="K1007" s="50">
        <v>4548</v>
      </c>
      <c r="L1007" s="50">
        <v>0</v>
      </c>
      <c r="M1007" s="51"/>
      <c r="N1007" s="51"/>
      <c r="O1007" s="51"/>
      <c r="P1007" s="41"/>
      <c r="Q1007" s="51"/>
    </row>
    <row r="1008" spans="1:17" ht="12.75">
      <c r="A1008" s="41">
        <v>2015</v>
      </c>
      <c r="B1008" s="41" t="s">
        <v>2670</v>
      </c>
      <c r="C1008" s="41">
        <v>140020300</v>
      </c>
      <c r="D1008" s="41">
        <v>140020300</v>
      </c>
      <c r="E1008" s="43" t="s">
        <v>3332</v>
      </c>
      <c r="F1008" s="43" t="s">
        <v>3333</v>
      </c>
      <c r="G1008" s="43" t="s">
        <v>3334</v>
      </c>
      <c r="H1008" s="41">
        <v>101</v>
      </c>
      <c r="I1008" s="43" t="s">
        <v>2689</v>
      </c>
      <c r="J1008" s="50">
        <v>891600</v>
      </c>
      <c r="K1008" s="50">
        <v>4433</v>
      </c>
      <c r="L1008" s="50">
        <v>0</v>
      </c>
      <c r="M1008" s="51"/>
      <c r="N1008" s="51"/>
      <c r="O1008" s="51"/>
      <c r="P1008" s="41"/>
      <c r="Q1008" s="51"/>
    </row>
    <row r="1009" spans="1:17" ht="12.75">
      <c r="A1009" s="41">
        <v>2015</v>
      </c>
      <c r="B1009" s="41" t="s">
        <v>2670</v>
      </c>
      <c r="C1009" s="41">
        <v>140020350</v>
      </c>
      <c r="D1009" s="41">
        <v>140020350</v>
      </c>
      <c r="E1009" s="43" t="s">
        <v>3316</v>
      </c>
      <c r="G1009" s="43" t="s">
        <v>3317</v>
      </c>
      <c r="H1009" s="41">
        <v>101</v>
      </c>
      <c r="I1009" s="43" t="s">
        <v>2689</v>
      </c>
      <c r="J1009" s="50">
        <v>264900</v>
      </c>
      <c r="K1009" s="50">
        <v>1941</v>
      </c>
      <c r="L1009" s="50">
        <v>0</v>
      </c>
      <c r="M1009" s="51"/>
      <c r="N1009" s="51"/>
      <c r="O1009" s="51"/>
      <c r="P1009" s="41"/>
      <c r="Q1009" s="51"/>
    </row>
    <row r="1010" spans="1:17" ht="12.75">
      <c r="A1010" s="41">
        <v>2015</v>
      </c>
      <c r="B1010" s="41" t="s">
        <v>2670</v>
      </c>
      <c r="C1010" s="41">
        <v>140020400</v>
      </c>
      <c r="D1010" s="41">
        <v>140020400</v>
      </c>
      <c r="E1010" s="43" t="s">
        <v>3492</v>
      </c>
      <c r="G1010" s="43" t="s">
        <v>3493</v>
      </c>
      <c r="H1010" s="41">
        <v>101</v>
      </c>
      <c r="I1010" s="43" t="s">
        <v>2689</v>
      </c>
      <c r="J1010" s="50">
        <v>254000</v>
      </c>
      <c r="K1010" s="50">
        <v>1685</v>
      </c>
      <c r="L1010" s="50">
        <v>133300</v>
      </c>
      <c r="M1010" s="51"/>
      <c r="N1010" s="51"/>
      <c r="O1010" s="51"/>
      <c r="P1010" s="41"/>
      <c r="Q1010" s="51"/>
    </row>
    <row r="1011" spans="1:17" ht="12.75">
      <c r="A1011" s="41">
        <v>2015</v>
      </c>
      <c r="B1011" s="41" t="s">
        <v>2670</v>
      </c>
      <c r="C1011" s="41">
        <v>140020500</v>
      </c>
      <c r="D1011" s="41">
        <v>140020500</v>
      </c>
      <c r="E1011" s="43" t="s">
        <v>1937</v>
      </c>
      <c r="F1011" s="43" t="s">
        <v>1938</v>
      </c>
      <c r="G1011" s="43" t="s">
        <v>1939</v>
      </c>
      <c r="H1011" s="41">
        <v>101</v>
      </c>
      <c r="I1011" s="43" t="s">
        <v>2689</v>
      </c>
      <c r="J1011" s="50">
        <v>197200</v>
      </c>
      <c r="K1011" s="50">
        <v>1479</v>
      </c>
      <c r="L1011" s="50">
        <v>0</v>
      </c>
      <c r="M1011" s="51"/>
      <c r="N1011" s="51"/>
      <c r="O1011" s="51"/>
      <c r="P1011" s="41"/>
      <c r="Q1011" s="51"/>
    </row>
    <row r="1012" spans="1:17" ht="12.75">
      <c r="A1012" s="41">
        <v>2015</v>
      </c>
      <c r="B1012" s="41" t="s">
        <v>2670</v>
      </c>
      <c r="C1012" s="41">
        <v>140020600</v>
      </c>
      <c r="D1012" s="41">
        <v>140020600</v>
      </c>
      <c r="E1012" s="43" t="s">
        <v>1942</v>
      </c>
      <c r="F1012" s="43" t="s">
        <v>1943</v>
      </c>
      <c r="G1012" s="43" t="s">
        <v>1944</v>
      </c>
      <c r="H1012" s="41">
        <v>101</v>
      </c>
      <c r="I1012" s="43" t="s">
        <v>2689</v>
      </c>
      <c r="J1012" s="50">
        <v>327400</v>
      </c>
      <c r="K1012" s="50">
        <v>3274</v>
      </c>
      <c r="L1012" s="50">
        <v>0</v>
      </c>
      <c r="M1012" s="51"/>
      <c r="N1012" s="51"/>
      <c r="O1012" s="51"/>
      <c r="P1012" s="41"/>
      <c r="Q1012" s="51"/>
    </row>
    <row r="1013" spans="1:17" ht="12.75">
      <c r="A1013" s="41">
        <v>2015</v>
      </c>
      <c r="B1013" s="41" t="s">
        <v>2670</v>
      </c>
      <c r="C1013" s="41">
        <v>140030100</v>
      </c>
      <c r="D1013" s="41">
        <v>140030100</v>
      </c>
      <c r="E1013" s="43" t="s">
        <v>3293</v>
      </c>
      <c r="G1013" s="43" t="s">
        <v>3294</v>
      </c>
      <c r="H1013" s="41">
        <v>101</v>
      </c>
      <c r="I1013" s="43" t="s">
        <v>2689</v>
      </c>
      <c r="J1013" s="50">
        <v>1216800</v>
      </c>
      <c r="K1013" s="50">
        <v>7404</v>
      </c>
      <c r="L1013" s="50">
        <v>286800</v>
      </c>
      <c r="M1013" s="51"/>
      <c r="N1013" s="51"/>
      <c r="O1013" s="51"/>
      <c r="P1013" s="41"/>
      <c r="Q1013" s="51"/>
    </row>
    <row r="1014" spans="1:17" ht="12.75">
      <c r="A1014" s="41">
        <v>2015</v>
      </c>
      <c r="B1014" s="41" t="s">
        <v>2670</v>
      </c>
      <c r="C1014" s="41">
        <v>140030150</v>
      </c>
      <c r="D1014" s="41">
        <v>140030150</v>
      </c>
      <c r="E1014" s="43" t="s">
        <v>3510</v>
      </c>
      <c r="G1014" s="43" t="s">
        <v>3510</v>
      </c>
      <c r="H1014" s="41">
        <v>101</v>
      </c>
      <c r="I1014" s="43" t="s">
        <v>2689</v>
      </c>
      <c r="J1014" s="50">
        <v>1451200</v>
      </c>
      <c r="K1014" s="50">
        <v>11271</v>
      </c>
      <c r="L1014" s="50">
        <v>0</v>
      </c>
      <c r="M1014" s="51"/>
      <c r="N1014" s="51"/>
      <c r="O1014" s="51"/>
      <c r="P1014" s="41"/>
      <c r="Q1014" s="51"/>
    </row>
    <row r="1015" spans="1:17" ht="12.75">
      <c r="A1015" s="41">
        <v>2015</v>
      </c>
      <c r="B1015" s="41" t="s">
        <v>2670</v>
      </c>
      <c r="C1015" s="41">
        <v>140030200</v>
      </c>
      <c r="D1015" s="41">
        <v>140030200</v>
      </c>
      <c r="E1015" s="43" t="s">
        <v>3366</v>
      </c>
      <c r="F1015" s="43" t="s">
        <v>3367</v>
      </c>
      <c r="G1015" s="43" t="s">
        <v>3366</v>
      </c>
      <c r="H1015" s="41">
        <v>105</v>
      </c>
      <c r="I1015" s="43" t="s">
        <v>2675</v>
      </c>
      <c r="J1015" s="50">
        <v>322300</v>
      </c>
      <c r="K1015" s="50">
        <v>1612</v>
      </c>
      <c r="L1015" s="50">
        <v>0</v>
      </c>
      <c r="M1015" s="51"/>
      <c r="N1015" s="51"/>
      <c r="O1015" s="51"/>
      <c r="P1015" s="41"/>
      <c r="Q1015" s="51"/>
    </row>
    <row r="1016" spans="1:17" ht="12.75">
      <c r="A1016" s="41">
        <v>2015</v>
      </c>
      <c r="B1016" s="41" t="s">
        <v>2670</v>
      </c>
      <c r="C1016" s="41">
        <v>140030300</v>
      </c>
      <c r="D1016" s="41">
        <v>140030300</v>
      </c>
      <c r="E1016" s="43" t="s">
        <v>3461</v>
      </c>
      <c r="F1016" s="43" t="s">
        <v>3462</v>
      </c>
      <c r="G1016" s="43" t="s">
        <v>3461</v>
      </c>
      <c r="H1016" s="41">
        <v>101</v>
      </c>
      <c r="I1016" s="43" t="s">
        <v>2689</v>
      </c>
      <c r="J1016" s="50">
        <v>235500</v>
      </c>
      <c r="K1016" s="50">
        <v>2355</v>
      </c>
      <c r="L1016" s="50">
        <v>0</v>
      </c>
      <c r="M1016" s="51"/>
      <c r="N1016" s="51"/>
      <c r="O1016" s="51"/>
      <c r="P1016" s="41"/>
      <c r="Q1016" s="51"/>
    </row>
    <row r="1017" spans="1:17" ht="12.75">
      <c r="A1017" s="41">
        <v>2015</v>
      </c>
      <c r="B1017" s="41" t="s">
        <v>2670</v>
      </c>
      <c r="C1017" s="41">
        <v>140030400</v>
      </c>
      <c r="D1017" s="41">
        <v>140030400</v>
      </c>
      <c r="E1017" s="43" t="s">
        <v>3461</v>
      </c>
      <c r="F1017" s="43" t="s">
        <v>3462</v>
      </c>
      <c r="G1017" s="43" t="s">
        <v>3461</v>
      </c>
      <c r="H1017" s="41">
        <v>101</v>
      </c>
      <c r="I1017" s="43" t="s">
        <v>2689</v>
      </c>
      <c r="J1017" s="50">
        <v>278600</v>
      </c>
      <c r="K1017" s="50">
        <v>2786</v>
      </c>
      <c r="L1017" s="50">
        <v>0</v>
      </c>
      <c r="M1017" s="51"/>
      <c r="N1017" s="51"/>
      <c r="O1017" s="51"/>
      <c r="P1017" s="41"/>
      <c r="Q1017" s="51"/>
    </row>
    <row r="1018" spans="1:17" ht="12.75">
      <c r="A1018" s="41">
        <v>2015</v>
      </c>
      <c r="B1018" s="41" t="s">
        <v>2670</v>
      </c>
      <c r="C1018" s="41">
        <v>140030450</v>
      </c>
      <c r="D1018" s="41">
        <v>140030450</v>
      </c>
      <c r="E1018" s="43" t="s">
        <v>1945</v>
      </c>
      <c r="G1018" s="43" t="s">
        <v>1946</v>
      </c>
      <c r="H1018" s="41">
        <v>101</v>
      </c>
      <c r="I1018" s="43" t="s">
        <v>2689</v>
      </c>
      <c r="J1018" s="50">
        <v>260600</v>
      </c>
      <c r="K1018" s="50">
        <v>1647</v>
      </c>
      <c r="L1018" s="50">
        <v>121300</v>
      </c>
      <c r="M1018" s="51"/>
      <c r="N1018" s="51"/>
      <c r="O1018" s="51"/>
      <c r="P1018" s="41"/>
      <c r="Q1018" s="51"/>
    </row>
    <row r="1019" spans="1:17" ht="12.75">
      <c r="A1019" s="41">
        <v>2015</v>
      </c>
      <c r="B1019" s="41" t="s">
        <v>2670</v>
      </c>
      <c r="C1019" s="41">
        <v>140030500</v>
      </c>
      <c r="D1019" s="41">
        <v>140030500</v>
      </c>
      <c r="E1019" s="43" t="s">
        <v>3461</v>
      </c>
      <c r="F1019" s="43" t="s">
        <v>3462</v>
      </c>
      <c r="G1019" s="43" t="s">
        <v>3461</v>
      </c>
      <c r="H1019" s="41">
        <v>101</v>
      </c>
      <c r="I1019" s="43" t="s">
        <v>2689</v>
      </c>
      <c r="J1019" s="50">
        <v>267800</v>
      </c>
      <c r="K1019" s="50">
        <v>2678</v>
      </c>
      <c r="L1019" s="50">
        <v>0</v>
      </c>
      <c r="M1019" s="51"/>
      <c r="N1019" s="51"/>
      <c r="O1019" s="51"/>
      <c r="P1019" s="41"/>
      <c r="Q1019" s="51"/>
    </row>
    <row r="1020" spans="1:17" ht="12.75">
      <c r="A1020" s="41">
        <v>2015</v>
      </c>
      <c r="B1020" s="41" t="s">
        <v>2670</v>
      </c>
      <c r="C1020" s="41">
        <v>140030600</v>
      </c>
      <c r="D1020" s="41">
        <v>140030600</v>
      </c>
      <c r="E1020" s="43" t="s">
        <v>3366</v>
      </c>
      <c r="F1020" s="43" t="s">
        <v>3367</v>
      </c>
      <c r="G1020" s="43" t="s">
        <v>3366</v>
      </c>
      <c r="H1020" s="41">
        <v>105</v>
      </c>
      <c r="I1020" s="43" t="s">
        <v>2675</v>
      </c>
      <c r="J1020" s="50">
        <v>1496800</v>
      </c>
      <c r="K1020" s="50">
        <v>8009</v>
      </c>
      <c r="L1020" s="50">
        <v>105000</v>
      </c>
      <c r="M1020" s="51"/>
      <c r="N1020" s="51"/>
      <c r="O1020" s="51"/>
      <c r="P1020" s="41"/>
      <c r="Q1020" s="51"/>
    </row>
    <row r="1021" spans="1:17" ht="12.75">
      <c r="A1021" s="41">
        <v>2015</v>
      </c>
      <c r="B1021" s="41" t="s">
        <v>2670</v>
      </c>
      <c r="C1021" s="41">
        <v>140030700</v>
      </c>
      <c r="D1021" s="41">
        <v>140030700</v>
      </c>
      <c r="E1021" s="43" t="s">
        <v>1947</v>
      </c>
      <c r="G1021" s="43" t="s">
        <v>1948</v>
      </c>
      <c r="H1021" s="41">
        <v>101</v>
      </c>
      <c r="I1021" s="43" t="s">
        <v>2689</v>
      </c>
      <c r="J1021" s="50">
        <v>144500</v>
      </c>
      <c r="K1021" s="50">
        <v>698</v>
      </c>
      <c r="L1021" s="50">
        <v>0</v>
      </c>
      <c r="M1021" s="51"/>
      <c r="N1021" s="51"/>
      <c r="O1021" s="51"/>
      <c r="P1021" s="41"/>
      <c r="Q1021" s="51"/>
    </row>
    <row r="1022" spans="1:17" ht="12.75">
      <c r="A1022" s="41">
        <v>2015</v>
      </c>
      <c r="B1022" s="41" t="s">
        <v>2670</v>
      </c>
      <c r="C1022" s="41">
        <v>140030800</v>
      </c>
      <c r="D1022" s="41">
        <v>140030800</v>
      </c>
      <c r="E1022" s="43" t="s">
        <v>1949</v>
      </c>
      <c r="G1022" s="43" t="s">
        <v>1950</v>
      </c>
      <c r="H1022" s="41">
        <v>101</v>
      </c>
      <c r="I1022" s="43" t="s">
        <v>2689</v>
      </c>
      <c r="J1022" s="50">
        <v>512000</v>
      </c>
      <c r="K1022" s="50">
        <v>5120</v>
      </c>
      <c r="L1022" s="50">
        <v>0</v>
      </c>
      <c r="M1022" s="51"/>
      <c r="N1022" s="51"/>
      <c r="O1022" s="51"/>
      <c r="P1022" s="41"/>
      <c r="Q1022" s="51"/>
    </row>
    <row r="1023" spans="1:17" ht="12.75">
      <c r="A1023" s="41">
        <v>2015</v>
      </c>
      <c r="B1023" s="41" t="s">
        <v>2670</v>
      </c>
      <c r="C1023" s="41">
        <v>140030900</v>
      </c>
      <c r="D1023" s="41">
        <v>140030900</v>
      </c>
      <c r="E1023" s="43" t="s">
        <v>1951</v>
      </c>
      <c r="G1023" s="43" t="s">
        <v>1952</v>
      </c>
      <c r="H1023" s="41">
        <v>105</v>
      </c>
      <c r="I1023" s="43" t="s">
        <v>2675</v>
      </c>
      <c r="J1023" s="50">
        <v>767400</v>
      </c>
      <c r="K1023" s="50">
        <v>3837</v>
      </c>
      <c r="L1023" s="50">
        <v>0</v>
      </c>
      <c r="M1023" s="51"/>
      <c r="N1023" s="51"/>
      <c r="O1023" s="51"/>
      <c r="P1023" s="41"/>
      <c r="Q1023" s="51"/>
    </row>
    <row r="1024" spans="1:17" ht="12.75">
      <c r="A1024" s="41">
        <v>2015</v>
      </c>
      <c r="B1024" s="41" t="s">
        <v>2670</v>
      </c>
      <c r="C1024" s="41">
        <v>140040100</v>
      </c>
      <c r="D1024" s="41">
        <v>140040100</v>
      </c>
      <c r="E1024" s="43" t="s">
        <v>1953</v>
      </c>
      <c r="F1024" s="43" t="s">
        <v>1954</v>
      </c>
      <c r="G1024" s="43" t="s">
        <v>1955</v>
      </c>
      <c r="H1024" s="41">
        <v>101</v>
      </c>
      <c r="I1024" s="43" t="s">
        <v>2689</v>
      </c>
      <c r="J1024" s="50">
        <v>1382800</v>
      </c>
      <c r="K1024" s="50">
        <v>13828</v>
      </c>
      <c r="L1024" s="50">
        <v>0</v>
      </c>
      <c r="M1024" s="51"/>
      <c r="N1024" s="51"/>
      <c r="O1024" s="51"/>
      <c r="P1024" s="41"/>
      <c r="Q1024" s="51"/>
    </row>
    <row r="1025" spans="1:17" ht="12.75">
      <c r="A1025" s="41">
        <v>2015</v>
      </c>
      <c r="B1025" s="41" t="s">
        <v>2670</v>
      </c>
      <c r="C1025" s="41">
        <v>140040125</v>
      </c>
      <c r="D1025" s="41">
        <v>140040125</v>
      </c>
      <c r="E1025" s="43" t="s">
        <v>3461</v>
      </c>
      <c r="F1025" s="43" t="s">
        <v>3462</v>
      </c>
      <c r="G1025" s="43" t="s">
        <v>3461</v>
      </c>
      <c r="H1025" s="41">
        <v>101</v>
      </c>
      <c r="I1025" s="43" t="s">
        <v>2689</v>
      </c>
      <c r="J1025" s="50">
        <v>322000</v>
      </c>
      <c r="K1025" s="50">
        <v>3220</v>
      </c>
      <c r="L1025" s="50">
        <v>0</v>
      </c>
      <c r="M1025" s="51"/>
      <c r="N1025" s="51"/>
      <c r="O1025" s="51"/>
      <c r="P1025" s="41"/>
      <c r="Q1025" s="51"/>
    </row>
    <row r="1026" spans="1:17" ht="12.75">
      <c r="A1026" s="41">
        <v>2015</v>
      </c>
      <c r="B1026" s="41" t="s">
        <v>2670</v>
      </c>
      <c r="C1026" s="41">
        <v>140040150</v>
      </c>
      <c r="D1026" s="41">
        <v>140040150</v>
      </c>
      <c r="E1026" s="43" t="s">
        <v>3461</v>
      </c>
      <c r="F1026" s="43" t="s">
        <v>3462</v>
      </c>
      <c r="G1026" s="43" t="s">
        <v>3461</v>
      </c>
      <c r="H1026" s="41">
        <v>101</v>
      </c>
      <c r="I1026" s="43" t="s">
        <v>2689</v>
      </c>
      <c r="J1026" s="50">
        <v>289700</v>
      </c>
      <c r="K1026" s="50">
        <v>2897</v>
      </c>
      <c r="L1026" s="50">
        <v>0</v>
      </c>
      <c r="M1026" s="51"/>
      <c r="N1026" s="51"/>
      <c r="O1026" s="51"/>
      <c r="P1026" s="41"/>
      <c r="Q1026" s="51"/>
    </row>
    <row r="1027" spans="1:17" ht="12.75">
      <c r="A1027" s="41">
        <v>2015</v>
      </c>
      <c r="B1027" s="41" t="s">
        <v>2670</v>
      </c>
      <c r="C1027" s="41">
        <v>140040200</v>
      </c>
      <c r="D1027" s="41">
        <v>140040200</v>
      </c>
      <c r="E1027" s="43" t="s">
        <v>1956</v>
      </c>
      <c r="G1027" s="43" t="s">
        <v>1957</v>
      </c>
      <c r="H1027" s="41">
        <v>101</v>
      </c>
      <c r="I1027" s="43" t="s">
        <v>2689</v>
      </c>
      <c r="J1027" s="50">
        <v>1433100</v>
      </c>
      <c r="K1027" s="50">
        <v>7554</v>
      </c>
      <c r="L1027" s="50">
        <v>128900</v>
      </c>
      <c r="M1027" s="51"/>
      <c r="N1027" s="51"/>
      <c r="O1027" s="51"/>
      <c r="P1027" s="41"/>
      <c r="Q1027" s="51"/>
    </row>
    <row r="1028" spans="1:17" ht="12.75">
      <c r="A1028" s="41">
        <v>2015</v>
      </c>
      <c r="B1028" s="41" t="s">
        <v>2670</v>
      </c>
      <c r="C1028" s="41">
        <v>140040300</v>
      </c>
      <c r="D1028" s="41">
        <v>140040300</v>
      </c>
      <c r="E1028" s="43" t="s">
        <v>3461</v>
      </c>
      <c r="F1028" s="43" t="s">
        <v>3462</v>
      </c>
      <c r="G1028" s="43" t="s">
        <v>3461</v>
      </c>
      <c r="H1028" s="41">
        <v>101</v>
      </c>
      <c r="I1028" s="43" t="s">
        <v>2689</v>
      </c>
      <c r="J1028" s="50">
        <v>663200</v>
      </c>
      <c r="K1028" s="50">
        <v>6632</v>
      </c>
      <c r="L1028" s="50">
        <v>0</v>
      </c>
      <c r="M1028" s="51"/>
      <c r="N1028" s="51"/>
      <c r="O1028" s="51"/>
      <c r="P1028" s="41"/>
      <c r="Q1028" s="51"/>
    </row>
    <row r="1029" spans="1:17" ht="12.75">
      <c r="A1029" s="41">
        <v>2015</v>
      </c>
      <c r="B1029" s="41" t="s">
        <v>2670</v>
      </c>
      <c r="C1029" s="41">
        <v>140040350</v>
      </c>
      <c r="D1029" s="41">
        <v>140040350</v>
      </c>
      <c r="E1029" s="43" t="s">
        <v>1958</v>
      </c>
      <c r="G1029" s="43" t="s">
        <v>1959</v>
      </c>
      <c r="H1029" s="41">
        <v>101</v>
      </c>
      <c r="I1029" s="43" t="s">
        <v>2689</v>
      </c>
      <c r="J1029" s="50">
        <v>376900</v>
      </c>
      <c r="K1029" s="50">
        <v>1860</v>
      </c>
      <c r="L1029" s="50">
        <v>0</v>
      </c>
      <c r="M1029" s="51"/>
      <c r="N1029" s="51"/>
      <c r="O1029" s="51"/>
      <c r="P1029" s="41"/>
      <c r="Q1029" s="51"/>
    </row>
    <row r="1030" spans="1:17" ht="12.75">
      <c r="A1030" s="41">
        <v>2015</v>
      </c>
      <c r="B1030" s="41" t="s">
        <v>2670</v>
      </c>
      <c r="C1030" s="41">
        <v>140040400</v>
      </c>
      <c r="D1030" s="41">
        <v>140040400</v>
      </c>
      <c r="E1030" s="43" t="s">
        <v>1947</v>
      </c>
      <c r="G1030" s="43" t="s">
        <v>1948</v>
      </c>
      <c r="H1030" s="41">
        <v>101</v>
      </c>
      <c r="I1030" s="43" t="s">
        <v>2689</v>
      </c>
      <c r="J1030" s="50">
        <v>152500</v>
      </c>
      <c r="K1030" s="50">
        <v>1135</v>
      </c>
      <c r="L1030" s="50">
        <v>126200</v>
      </c>
      <c r="M1030" s="51"/>
      <c r="N1030" s="51"/>
      <c r="O1030" s="51"/>
      <c r="P1030" s="41"/>
      <c r="Q1030" s="51"/>
    </row>
    <row r="1031" spans="1:17" ht="12.75">
      <c r="A1031" s="41">
        <v>2015</v>
      </c>
      <c r="B1031" s="41" t="s">
        <v>2670</v>
      </c>
      <c r="C1031" s="41">
        <v>140050100</v>
      </c>
      <c r="D1031" s="41">
        <v>140050100</v>
      </c>
      <c r="E1031" s="43" t="s">
        <v>2845</v>
      </c>
      <c r="G1031" s="43" t="s">
        <v>2846</v>
      </c>
      <c r="H1031" s="41">
        <v>101</v>
      </c>
      <c r="I1031" s="43" t="s">
        <v>2689</v>
      </c>
      <c r="J1031" s="50">
        <v>1301900</v>
      </c>
      <c r="K1031" s="50">
        <v>13019</v>
      </c>
      <c r="L1031" s="50">
        <v>0</v>
      </c>
      <c r="M1031" s="51"/>
      <c r="N1031" s="51"/>
      <c r="O1031" s="51"/>
      <c r="P1031" s="41"/>
      <c r="Q1031" s="51"/>
    </row>
    <row r="1032" spans="1:17" ht="12.75">
      <c r="A1032" s="41">
        <v>2015</v>
      </c>
      <c r="B1032" s="41" t="s">
        <v>2670</v>
      </c>
      <c r="C1032" s="41">
        <v>140050150</v>
      </c>
      <c r="D1032" s="41">
        <v>140050150</v>
      </c>
      <c r="E1032" s="43" t="s">
        <v>1960</v>
      </c>
      <c r="G1032" s="43" t="s">
        <v>1961</v>
      </c>
      <c r="H1032" s="41">
        <v>101</v>
      </c>
      <c r="I1032" s="43" t="s">
        <v>2689</v>
      </c>
      <c r="J1032" s="50">
        <v>302300</v>
      </c>
      <c r="K1032" s="50">
        <v>1076</v>
      </c>
      <c r="L1032" s="50">
        <v>0</v>
      </c>
      <c r="M1032" s="51"/>
      <c r="N1032" s="51"/>
      <c r="O1032" s="51"/>
      <c r="P1032" s="41"/>
      <c r="Q1032" s="51"/>
    </row>
    <row r="1033" spans="1:17" ht="12.75">
      <c r="A1033" s="41">
        <v>2015</v>
      </c>
      <c r="B1033" s="41" t="s">
        <v>2670</v>
      </c>
      <c r="C1033" s="41">
        <v>140050200</v>
      </c>
      <c r="D1033" s="41">
        <v>140050200</v>
      </c>
      <c r="E1033" s="43" t="s">
        <v>2845</v>
      </c>
      <c r="G1033" s="43" t="s">
        <v>2846</v>
      </c>
      <c r="H1033" s="41">
        <v>101</v>
      </c>
      <c r="I1033" s="43" t="s">
        <v>2689</v>
      </c>
      <c r="J1033" s="50">
        <v>1390800</v>
      </c>
      <c r="K1033" s="50">
        <v>13908</v>
      </c>
      <c r="L1033" s="50">
        <v>0</v>
      </c>
      <c r="M1033" s="51"/>
      <c r="N1033" s="51"/>
      <c r="O1033" s="51"/>
      <c r="P1033" s="41"/>
      <c r="Q1033" s="51"/>
    </row>
    <row r="1034" spans="1:17" ht="12.75">
      <c r="A1034" s="41">
        <v>2015</v>
      </c>
      <c r="B1034" s="41" t="s">
        <v>2670</v>
      </c>
      <c r="C1034" s="41">
        <v>140050300</v>
      </c>
      <c r="D1034" s="41">
        <v>140050300</v>
      </c>
      <c r="E1034" s="43" t="s">
        <v>2845</v>
      </c>
      <c r="G1034" s="43" t="s">
        <v>2846</v>
      </c>
      <c r="H1034" s="41">
        <v>101</v>
      </c>
      <c r="I1034" s="43" t="s">
        <v>2689</v>
      </c>
      <c r="J1034" s="50">
        <v>684300</v>
      </c>
      <c r="K1034" s="50">
        <v>6843</v>
      </c>
      <c r="L1034" s="50">
        <v>0</v>
      </c>
      <c r="M1034" s="51"/>
      <c r="N1034" s="51"/>
      <c r="O1034" s="51"/>
      <c r="P1034" s="41"/>
      <c r="Q1034" s="51"/>
    </row>
    <row r="1035" spans="1:17" ht="12.75">
      <c r="A1035" s="41">
        <v>2015</v>
      </c>
      <c r="B1035" s="41" t="s">
        <v>2670</v>
      </c>
      <c r="C1035" s="41">
        <v>140050350</v>
      </c>
      <c r="D1035" s="41">
        <v>140050350</v>
      </c>
      <c r="E1035" s="43" t="s">
        <v>2845</v>
      </c>
      <c r="G1035" s="43" t="s">
        <v>2846</v>
      </c>
      <c r="H1035" s="41">
        <v>101</v>
      </c>
      <c r="I1035" s="43" t="s">
        <v>2689</v>
      </c>
      <c r="J1035" s="50">
        <v>341900</v>
      </c>
      <c r="K1035" s="50">
        <v>2242</v>
      </c>
      <c r="L1035" s="50">
        <v>161900</v>
      </c>
      <c r="M1035" s="51"/>
      <c r="N1035" s="51"/>
      <c r="O1035" s="51"/>
      <c r="P1035" s="41"/>
      <c r="Q1035" s="51"/>
    </row>
    <row r="1036" spans="1:17" ht="12.75">
      <c r="A1036" s="41">
        <v>2015</v>
      </c>
      <c r="B1036" s="41" t="s">
        <v>2670</v>
      </c>
      <c r="C1036" s="41">
        <v>140050400</v>
      </c>
      <c r="D1036" s="41">
        <v>140050400</v>
      </c>
      <c r="E1036" s="43" t="s">
        <v>1962</v>
      </c>
      <c r="G1036" s="43" t="s">
        <v>1963</v>
      </c>
      <c r="H1036" s="41">
        <v>101</v>
      </c>
      <c r="I1036" s="43" t="s">
        <v>2689</v>
      </c>
      <c r="J1036" s="50">
        <v>858200</v>
      </c>
      <c r="K1036" s="50">
        <v>8582</v>
      </c>
      <c r="L1036" s="50">
        <v>0</v>
      </c>
      <c r="M1036" s="51"/>
      <c r="N1036" s="51"/>
      <c r="O1036" s="51"/>
      <c r="P1036" s="41"/>
      <c r="Q1036" s="51"/>
    </row>
    <row r="1037" spans="1:17" ht="12.75">
      <c r="A1037" s="41">
        <v>2015</v>
      </c>
      <c r="B1037" s="41" t="s">
        <v>2670</v>
      </c>
      <c r="C1037" s="41">
        <v>140050450</v>
      </c>
      <c r="D1037" s="41">
        <v>140050450</v>
      </c>
      <c r="E1037" s="43" t="s">
        <v>1964</v>
      </c>
      <c r="G1037" s="43" t="s">
        <v>1965</v>
      </c>
      <c r="H1037" s="41">
        <v>101</v>
      </c>
      <c r="I1037" s="43" t="s">
        <v>2689</v>
      </c>
      <c r="J1037" s="50">
        <v>347900</v>
      </c>
      <c r="K1037" s="50">
        <v>2608</v>
      </c>
      <c r="L1037" s="50">
        <v>0</v>
      </c>
      <c r="M1037" s="51"/>
      <c r="N1037" s="51"/>
      <c r="O1037" s="51"/>
      <c r="P1037" s="41"/>
      <c r="Q1037" s="51"/>
    </row>
    <row r="1038" spans="1:17" ht="12.75">
      <c r="A1038" s="41">
        <v>2015</v>
      </c>
      <c r="B1038" s="41" t="s">
        <v>2670</v>
      </c>
      <c r="C1038" s="41">
        <v>140050500</v>
      </c>
      <c r="D1038" s="41">
        <v>140050500</v>
      </c>
      <c r="E1038" s="43" t="s">
        <v>1966</v>
      </c>
      <c r="G1038" s="43" t="s">
        <v>1967</v>
      </c>
      <c r="H1038" s="41">
        <v>101</v>
      </c>
      <c r="I1038" s="43" t="s">
        <v>2689</v>
      </c>
      <c r="J1038" s="50">
        <v>516500</v>
      </c>
      <c r="K1038" s="50">
        <v>5165</v>
      </c>
      <c r="L1038" s="50">
        <v>0</v>
      </c>
      <c r="M1038" s="51"/>
      <c r="N1038" s="51"/>
      <c r="O1038" s="51"/>
      <c r="P1038" s="41"/>
      <c r="Q1038" s="51"/>
    </row>
    <row r="1039" spans="1:17" ht="12.75">
      <c r="A1039" s="41">
        <v>2015</v>
      </c>
      <c r="B1039" s="41" t="s">
        <v>2670</v>
      </c>
      <c r="C1039" s="41">
        <v>140050600</v>
      </c>
      <c r="D1039" s="41">
        <v>140050600</v>
      </c>
      <c r="E1039" s="43" t="s">
        <v>1968</v>
      </c>
      <c r="G1039" s="43" t="s">
        <v>1969</v>
      </c>
      <c r="H1039" s="41">
        <v>101</v>
      </c>
      <c r="I1039" s="43" t="s">
        <v>2689</v>
      </c>
      <c r="J1039" s="50">
        <v>170400</v>
      </c>
      <c r="K1039" s="50">
        <v>1077</v>
      </c>
      <c r="L1039" s="50">
        <v>101100</v>
      </c>
      <c r="M1039" s="51"/>
      <c r="N1039" s="51"/>
      <c r="O1039" s="51"/>
      <c r="P1039" s="41"/>
      <c r="Q1039" s="51"/>
    </row>
    <row r="1040" spans="1:17" ht="12.75">
      <c r="A1040" s="41">
        <v>2015</v>
      </c>
      <c r="B1040" s="41" t="s">
        <v>2670</v>
      </c>
      <c r="C1040" s="41">
        <v>140050650</v>
      </c>
      <c r="D1040" s="41">
        <v>140050650</v>
      </c>
      <c r="E1040" s="43" t="s">
        <v>1970</v>
      </c>
      <c r="G1040" s="43" t="s">
        <v>1971</v>
      </c>
      <c r="H1040" s="41">
        <v>101</v>
      </c>
      <c r="I1040" s="43" t="s">
        <v>2689</v>
      </c>
      <c r="J1040" s="50">
        <v>26500</v>
      </c>
      <c r="K1040" s="50">
        <v>133</v>
      </c>
      <c r="L1040" s="50">
        <v>0</v>
      </c>
      <c r="M1040" s="51"/>
      <c r="N1040" s="51"/>
      <c r="O1040" s="51"/>
      <c r="P1040" s="41"/>
      <c r="Q1040" s="51"/>
    </row>
    <row r="1041" spans="1:17" ht="12.75">
      <c r="A1041" s="41">
        <v>2015</v>
      </c>
      <c r="B1041" s="41" t="s">
        <v>2670</v>
      </c>
      <c r="C1041" s="41">
        <v>140060100</v>
      </c>
      <c r="D1041" s="41">
        <v>140060100</v>
      </c>
      <c r="E1041" s="43" t="s">
        <v>1972</v>
      </c>
      <c r="G1041" s="43" t="s">
        <v>1973</v>
      </c>
      <c r="H1041" s="41">
        <v>201</v>
      </c>
      <c r="I1041" s="43" t="s">
        <v>2681</v>
      </c>
      <c r="J1041" s="50">
        <v>46100</v>
      </c>
      <c r="K1041" s="50">
        <v>277</v>
      </c>
      <c r="L1041" s="50">
        <v>46100</v>
      </c>
      <c r="M1041" s="51"/>
      <c r="N1041" s="51"/>
      <c r="O1041" s="51"/>
      <c r="P1041" s="41"/>
      <c r="Q1041" s="51"/>
    </row>
    <row r="1042" spans="1:17" ht="12.75">
      <c r="A1042" s="41">
        <v>2015</v>
      </c>
      <c r="B1042" s="41" t="s">
        <v>2670</v>
      </c>
      <c r="C1042" s="41">
        <v>140060150</v>
      </c>
      <c r="D1042" s="41">
        <v>140060150</v>
      </c>
      <c r="E1042" s="43" t="s">
        <v>1974</v>
      </c>
      <c r="G1042" s="43" t="s">
        <v>1975</v>
      </c>
      <c r="H1042" s="41">
        <v>201</v>
      </c>
      <c r="I1042" s="43" t="s">
        <v>2681</v>
      </c>
      <c r="J1042" s="50">
        <v>4800</v>
      </c>
      <c r="K1042" s="50">
        <v>48</v>
      </c>
      <c r="L1042" s="50">
        <v>4800</v>
      </c>
      <c r="M1042" s="51"/>
      <c r="N1042" s="51"/>
      <c r="O1042" s="51"/>
      <c r="P1042" s="41"/>
      <c r="Q1042" s="51"/>
    </row>
    <row r="1043" spans="1:17" ht="12.75">
      <c r="A1043" s="41">
        <v>2015</v>
      </c>
      <c r="B1043" s="41" t="s">
        <v>2670</v>
      </c>
      <c r="C1043" s="41">
        <v>140060300</v>
      </c>
      <c r="D1043" s="41">
        <v>140060300</v>
      </c>
      <c r="E1043" s="43" t="s">
        <v>3638</v>
      </c>
      <c r="G1043" s="43" t="s">
        <v>3638</v>
      </c>
      <c r="H1043" s="41">
        <v>240</v>
      </c>
      <c r="I1043" s="43" t="s">
        <v>3639</v>
      </c>
      <c r="J1043" s="50">
        <v>4600</v>
      </c>
      <c r="K1043" s="50">
        <v>92</v>
      </c>
      <c r="L1043" s="50">
        <v>4600</v>
      </c>
      <c r="M1043" s="51"/>
      <c r="N1043" s="51"/>
      <c r="O1043" s="51"/>
      <c r="P1043" s="41"/>
      <c r="Q1043" s="51"/>
    </row>
    <row r="1044" spans="1:17" ht="12.75">
      <c r="A1044" s="41">
        <v>2015</v>
      </c>
      <c r="B1044" s="41" t="s">
        <v>2670</v>
      </c>
      <c r="C1044" s="41">
        <v>140060400</v>
      </c>
      <c r="D1044" s="41">
        <v>140060400</v>
      </c>
      <c r="E1044" s="43" t="s">
        <v>1976</v>
      </c>
      <c r="G1044" s="43" t="s">
        <v>1963</v>
      </c>
      <c r="H1044" s="41">
        <v>101</v>
      </c>
      <c r="I1044" s="43" t="s">
        <v>2689</v>
      </c>
      <c r="J1044" s="50">
        <v>311300</v>
      </c>
      <c r="K1044" s="50">
        <v>3113</v>
      </c>
      <c r="L1044" s="50">
        <v>0</v>
      </c>
      <c r="M1044" s="51"/>
      <c r="N1044" s="51"/>
      <c r="O1044" s="51"/>
      <c r="P1044" s="41"/>
      <c r="Q1044" s="51"/>
    </row>
    <row r="1045" spans="1:17" ht="12.75">
      <c r="A1045" s="41">
        <v>2015</v>
      </c>
      <c r="B1045" s="41" t="s">
        <v>2670</v>
      </c>
      <c r="C1045" s="41">
        <v>140060450</v>
      </c>
      <c r="D1045" s="41">
        <v>140060450</v>
      </c>
      <c r="E1045" s="43" t="s">
        <v>1977</v>
      </c>
      <c r="G1045" s="43" t="s">
        <v>1978</v>
      </c>
      <c r="H1045" s="41">
        <v>105</v>
      </c>
      <c r="I1045" s="43" t="s">
        <v>2675</v>
      </c>
      <c r="J1045" s="50">
        <v>295900</v>
      </c>
      <c r="K1045" s="50">
        <v>2959</v>
      </c>
      <c r="L1045" s="50">
        <v>0</v>
      </c>
      <c r="M1045" s="51"/>
      <c r="N1045" s="51"/>
      <c r="O1045" s="51"/>
      <c r="P1045" s="41"/>
      <c r="Q1045" s="51"/>
    </row>
    <row r="1046" spans="1:17" ht="12.75">
      <c r="A1046" s="41">
        <v>2015</v>
      </c>
      <c r="B1046" s="41" t="s">
        <v>2670</v>
      </c>
      <c r="C1046" s="41">
        <v>140060500</v>
      </c>
      <c r="D1046" s="41">
        <v>140060500</v>
      </c>
      <c r="E1046" s="43" t="s">
        <v>1979</v>
      </c>
      <c r="G1046" s="43" t="s">
        <v>1980</v>
      </c>
      <c r="H1046" s="41">
        <v>105</v>
      </c>
      <c r="I1046" s="43" t="s">
        <v>2675</v>
      </c>
      <c r="J1046" s="50">
        <v>316700</v>
      </c>
      <c r="K1046" s="50">
        <v>1584</v>
      </c>
      <c r="L1046" s="50">
        <v>0</v>
      </c>
      <c r="M1046" s="51"/>
      <c r="N1046" s="51"/>
      <c r="O1046" s="51"/>
      <c r="P1046" s="41"/>
      <c r="Q1046" s="51"/>
    </row>
    <row r="1047" spans="1:17" ht="12.75">
      <c r="A1047" s="41">
        <v>2015</v>
      </c>
      <c r="B1047" s="41" t="s">
        <v>2670</v>
      </c>
      <c r="C1047" s="41">
        <v>140060600</v>
      </c>
      <c r="D1047" s="41">
        <v>140060600</v>
      </c>
      <c r="E1047" s="43" t="s">
        <v>1976</v>
      </c>
      <c r="G1047" s="43" t="s">
        <v>1963</v>
      </c>
      <c r="H1047" s="41">
        <v>101</v>
      </c>
      <c r="I1047" s="43" t="s">
        <v>2689</v>
      </c>
      <c r="J1047" s="50">
        <v>747700</v>
      </c>
      <c r="K1047" s="50">
        <v>7477</v>
      </c>
      <c r="L1047" s="50">
        <v>0</v>
      </c>
      <c r="M1047" s="51"/>
      <c r="N1047" s="51"/>
      <c r="O1047" s="51"/>
      <c r="P1047" s="41"/>
      <c r="Q1047" s="51"/>
    </row>
    <row r="1048" spans="1:17" ht="12.75">
      <c r="A1048" s="41">
        <v>2015</v>
      </c>
      <c r="B1048" s="41" t="s">
        <v>2670</v>
      </c>
      <c r="C1048" s="41">
        <v>140060700</v>
      </c>
      <c r="D1048" s="41">
        <v>140060700</v>
      </c>
      <c r="E1048" s="43" t="s">
        <v>1981</v>
      </c>
      <c r="G1048" s="43" t="s">
        <v>1982</v>
      </c>
      <c r="H1048" s="41">
        <v>201</v>
      </c>
      <c r="I1048" s="43" t="s">
        <v>2681</v>
      </c>
      <c r="J1048" s="50">
        <v>97800</v>
      </c>
      <c r="K1048" s="50">
        <v>694</v>
      </c>
      <c r="L1048" s="50">
        <v>97800</v>
      </c>
      <c r="M1048" s="51"/>
      <c r="N1048" s="51"/>
      <c r="O1048" s="51"/>
      <c r="P1048" s="41"/>
      <c r="Q1048" s="51"/>
    </row>
    <row r="1049" spans="1:17" ht="12.75">
      <c r="A1049" s="41">
        <v>2015</v>
      </c>
      <c r="B1049" s="41" t="s">
        <v>2670</v>
      </c>
      <c r="C1049" s="41">
        <v>140060800</v>
      </c>
      <c r="D1049" s="41">
        <v>140060800</v>
      </c>
      <c r="E1049" s="43" t="s">
        <v>1979</v>
      </c>
      <c r="G1049" s="43" t="s">
        <v>1980</v>
      </c>
      <c r="H1049" s="41">
        <v>105</v>
      </c>
      <c r="I1049" s="43" t="s">
        <v>2675</v>
      </c>
      <c r="J1049" s="50">
        <v>392500</v>
      </c>
      <c r="K1049" s="50">
        <v>1963</v>
      </c>
      <c r="L1049" s="50">
        <v>0</v>
      </c>
      <c r="M1049" s="51"/>
      <c r="N1049" s="51"/>
      <c r="O1049" s="51"/>
      <c r="P1049" s="41"/>
      <c r="Q1049" s="51"/>
    </row>
    <row r="1050" spans="1:17" ht="12.75">
      <c r="A1050" s="41">
        <v>2015</v>
      </c>
      <c r="B1050" s="41" t="s">
        <v>2670</v>
      </c>
      <c r="C1050" s="41">
        <v>140060900</v>
      </c>
      <c r="D1050" s="41">
        <v>140060900</v>
      </c>
      <c r="E1050" s="43" t="s">
        <v>1979</v>
      </c>
      <c r="G1050" s="43" t="s">
        <v>1980</v>
      </c>
      <c r="H1050" s="41">
        <v>105</v>
      </c>
      <c r="I1050" s="43" t="s">
        <v>2675</v>
      </c>
      <c r="J1050" s="50">
        <v>242900</v>
      </c>
      <c r="K1050" s="50">
        <v>1492</v>
      </c>
      <c r="L1050" s="50">
        <v>55400</v>
      </c>
      <c r="M1050" s="51"/>
      <c r="N1050" s="51"/>
      <c r="O1050" s="51"/>
      <c r="P1050" s="41"/>
      <c r="Q1050" s="51"/>
    </row>
    <row r="1051" spans="1:17" ht="12.75">
      <c r="A1051" s="41">
        <v>2015</v>
      </c>
      <c r="B1051" s="41" t="s">
        <v>2670</v>
      </c>
      <c r="C1051" s="41">
        <v>140061000</v>
      </c>
      <c r="D1051" s="41">
        <v>140061000</v>
      </c>
      <c r="E1051" s="43" t="s">
        <v>1976</v>
      </c>
      <c r="G1051" s="43" t="s">
        <v>1963</v>
      </c>
      <c r="H1051" s="41">
        <v>101</v>
      </c>
      <c r="I1051" s="43" t="s">
        <v>2689</v>
      </c>
      <c r="J1051" s="50">
        <v>2676900</v>
      </c>
      <c r="K1051" s="50">
        <v>17894</v>
      </c>
      <c r="L1051" s="50">
        <v>0</v>
      </c>
      <c r="M1051" s="51"/>
      <c r="N1051" s="51"/>
      <c r="O1051" s="51"/>
      <c r="P1051" s="41"/>
      <c r="Q1051" s="51"/>
    </row>
    <row r="1052" spans="1:17" ht="12.75">
      <c r="A1052" s="41">
        <v>2015</v>
      </c>
      <c r="B1052" s="41" t="s">
        <v>2670</v>
      </c>
      <c r="C1052" s="41">
        <v>140061100</v>
      </c>
      <c r="D1052" s="41">
        <v>140061100</v>
      </c>
      <c r="E1052" s="43" t="s">
        <v>1983</v>
      </c>
      <c r="F1052" s="43" t="s">
        <v>1984</v>
      </c>
      <c r="G1052" s="43" t="s">
        <v>1983</v>
      </c>
      <c r="H1052" s="41">
        <v>101</v>
      </c>
      <c r="I1052" s="43" t="s">
        <v>2689</v>
      </c>
      <c r="J1052" s="50">
        <v>22600</v>
      </c>
      <c r="K1052" s="50">
        <v>226</v>
      </c>
      <c r="L1052" s="50">
        <v>0</v>
      </c>
      <c r="M1052" s="51"/>
      <c r="N1052" s="51"/>
      <c r="O1052" s="51"/>
      <c r="P1052" s="41"/>
      <c r="Q1052" s="51"/>
    </row>
    <row r="1053" spans="1:17" ht="12.75">
      <c r="A1053" s="41">
        <v>2015</v>
      </c>
      <c r="B1053" s="41" t="s">
        <v>2670</v>
      </c>
      <c r="C1053" s="41">
        <v>140070100</v>
      </c>
      <c r="D1053" s="41">
        <v>140070100</v>
      </c>
      <c r="E1053" s="43" t="s">
        <v>1985</v>
      </c>
      <c r="F1053" s="43" t="s">
        <v>1986</v>
      </c>
      <c r="G1053" s="43" t="s">
        <v>1985</v>
      </c>
      <c r="H1053" s="41">
        <v>101</v>
      </c>
      <c r="I1053" s="43" t="s">
        <v>2689</v>
      </c>
      <c r="J1053" s="50">
        <v>796900</v>
      </c>
      <c r="K1053" s="50">
        <v>6273</v>
      </c>
      <c r="L1053" s="50">
        <v>382100</v>
      </c>
      <c r="M1053" s="51"/>
      <c r="N1053" s="51"/>
      <c r="O1053" s="51"/>
      <c r="P1053" s="41"/>
      <c r="Q1053" s="51"/>
    </row>
    <row r="1054" spans="1:17" ht="12.75">
      <c r="A1054" s="41">
        <v>2015</v>
      </c>
      <c r="B1054" s="41" t="s">
        <v>2670</v>
      </c>
      <c r="C1054" s="41">
        <v>140070150</v>
      </c>
      <c r="D1054" s="41">
        <v>140070150</v>
      </c>
      <c r="E1054" s="43" t="s">
        <v>3155</v>
      </c>
      <c r="F1054" s="43" t="s">
        <v>1987</v>
      </c>
      <c r="G1054" s="43" t="s">
        <v>3649</v>
      </c>
      <c r="H1054" s="41">
        <v>981</v>
      </c>
      <c r="I1054" s="43" t="s">
        <v>3156</v>
      </c>
      <c r="J1054" s="50">
        <v>3400</v>
      </c>
      <c r="K1054" s="50">
        <v>0</v>
      </c>
      <c r="L1054" s="50">
        <v>0</v>
      </c>
      <c r="M1054" s="51"/>
      <c r="N1054" s="51"/>
      <c r="O1054" s="51"/>
      <c r="P1054" s="41"/>
      <c r="Q1054" s="51"/>
    </row>
    <row r="1055" spans="1:17" ht="12.75">
      <c r="A1055" s="41">
        <v>2015</v>
      </c>
      <c r="B1055" s="41" t="s">
        <v>2670</v>
      </c>
      <c r="C1055" s="41">
        <v>140070300</v>
      </c>
      <c r="D1055" s="41">
        <v>140070300</v>
      </c>
      <c r="E1055" s="43" t="s">
        <v>2845</v>
      </c>
      <c r="G1055" s="43" t="s">
        <v>2846</v>
      </c>
      <c r="H1055" s="41">
        <v>101</v>
      </c>
      <c r="I1055" s="43" t="s">
        <v>2689</v>
      </c>
      <c r="J1055" s="50">
        <v>801000</v>
      </c>
      <c r="K1055" s="50">
        <v>8010</v>
      </c>
      <c r="L1055" s="50">
        <v>0</v>
      </c>
      <c r="M1055" s="51"/>
      <c r="N1055" s="51"/>
      <c r="O1055" s="51"/>
      <c r="P1055" s="41"/>
      <c r="Q1055" s="51"/>
    </row>
    <row r="1056" spans="1:17" ht="12.75">
      <c r="A1056" s="41">
        <v>2015</v>
      </c>
      <c r="B1056" s="41" t="s">
        <v>2670</v>
      </c>
      <c r="C1056" s="41">
        <v>140070400</v>
      </c>
      <c r="D1056" s="41">
        <v>140070400</v>
      </c>
      <c r="E1056" s="43" t="s">
        <v>2845</v>
      </c>
      <c r="G1056" s="43" t="s">
        <v>2846</v>
      </c>
      <c r="H1056" s="41">
        <v>101</v>
      </c>
      <c r="I1056" s="43" t="s">
        <v>2689</v>
      </c>
      <c r="J1056" s="50">
        <v>975100</v>
      </c>
      <c r="K1056" s="50">
        <v>9751</v>
      </c>
      <c r="L1056" s="50">
        <v>63200</v>
      </c>
      <c r="M1056" s="51"/>
      <c r="N1056" s="51"/>
      <c r="O1056" s="51"/>
      <c r="P1056" s="41"/>
      <c r="Q1056" s="51"/>
    </row>
    <row r="1057" spans="1:17" ht="12.75">
      <c r="A1057" s="41">
        <v>2015</v>
      </c>
      <c r="B1057" s="41" t="s">
        <v>2670</v>
      </c>
      <c r="C1057" s="41">
        <v>140070500</v>
      </c>
      <c r="D1057" s="41">
        <v>140070500</v>
      </c>
      <c r="E1057" s="43" t="s">
        <v>3293</v>
      </c>
      <c r="G1057" s="43" t="s">
        <v>3294</v>
      </c>
      <c r="H1057" s="41">
        <v>101</v>
      </c>
      <c r="I1057" s="43" t="s">
        <v>2689</v>
      </c>
      <c r="J1057" s="50">
        <v>493500</v>
      </c>
      <c r="K1057" s="50">
        <v>2433</v>
      </c>
      <c r="L1057" s="50">
        <v>0</v>
      </c>
      <c r="M1057" s="51"/>
      <c r="N1057" s="51"/>
      <c r="O1057" s="51"/>
      <c r="P1057" s="41"/>
      <c r="Q1057" s="51"/>
    </row>
    <row r="1058" spans="1:17" ht="12.75">
      <c r="A1058" s="41">
        <v>2015</v>
      </c>
      <c r="B1058" s="41" t="s">
        <v>2670</v>
      </c>
      <c r="C1058" s="41">
        <v>140070550</v>
      </c>
      <c r="D1058" s="41">
        <v>140070550</v>
      </c>
      <c r="E1058" s="43" t="s">
        <v>1988</v>
      </c>
      <c r="G1058" s="43" t="s">
        <v>1989</v>
      </c>
      <c r="H1058" s="41">
        <v>201</v>
      </c>
      <c r="I1058" s="43" t="s">
        <v>2681</v>
      </c>
      <c r="J1058" s="50">
        <v>40000</v>
      </c>
      <c r="K1058" s="50">
        <v>240</v>
      </c>
      <c r="L1058" s="50">
        <v>40000</v>
      </c>
      <c r="M1058" s="51"/>
      <c r="N1058" s="51"/>
      <c r="O1058" s="51"/>
      <c r="P1058" s="41"/>
      <c r="Q1058" s="51"/>
    </row>
    <row r="1059" spans="1:17" ht="12.75">
      <c r="A1059" s="41">
        <v>2015</v>
      </c>
      <c r="B1059" s="41" t="s">
        <v>2670</v>
      </c>
      <c r="C1059" s="41">
        <v>140070600</v>
      </c>
      <c r="D1059" s="41">
        <v>140070600</v>
      </c>
      <c r="E1059" s="43" t="s">
        <v>1966</v>
      </c>
      <c r="G1059" s="43" t="s">
        <v>1967</v>
      </c>
      <c r="H1059" s="41">
        <v>101</v>
      </c>
      <c r="I1059" s="43" t="s">
        <v>2689</v>
      </c>
      <c r="J1059" s="50">
        <v>693800</v>
      </c>
      <c r="K1059" s="50">
        <v>6938</v>
      </c>
      <c r="L1059" s="50">
        <v>0</v>
      </c>
      <c r="M1059" s="51"/>
      <c r="N1059" s="51"/>
      <c r="O1059" s="51"/>
      <c r="P1059" s="41"/>
      <c r="Q1059" s="51"/>
    </row>
    <row r="1060" spans="1:17" ht="12.75">
      <c r="A1060" s="41">
        <v>2015</v>
      </c>
      <c r="B1060" s="41" t="s">
        <v>2670</v>
      </c>
      <c r="C1060" s="41">
        <v>140070625</v>
      </c>
      <c r="D1060" s="41">
        <v>140070625</v>
      </c>
      <c r="E1060" s="43" t="s">
        <v>1990</v>
      </c>
      <c r="G1060" s="43" t="s">
        <v>1991</v>
      </c>
      <c r="H1060" s="41">
        <v>201</v>
      </c>
      <c r="I1060" s="43" t="s">
        <v>2681</v>
      </c>
      <c r="J1060" s="50">
        <v>71500</v>
      </c>
      <c r="K1060" s="50">
        <v>429</v>
      </c>
      <c r="L1060" s="50">
        <v>71500</v>
      </c>
      <c r="M1060" s="51"/>
      <c r="N1060" s="51"/>
      <c r="O1060" s="51"/>
      <c r="P1060" s="41"/>
      <c r="Q1060" s="51"/>
    </row>
    <row r="1061" spans="1:17" ht="12.75">
      <c r="A1061" s="41">
        <v>2015</v>
      </c>
      <c r="B1061" s="41" t="s">
        <v>2670</v>
      </c>
      <c r="C1061" s="41">
        <v>140070650</v>
      </c>
      <c r="D1061" s="41">
        <v>140070650</v>
      </c>
      <c r="E1061" s="43" t="s">
        <v>1983</v>
      </c>
      <c r="F1061" s="43" t="s">
        <v>1984</v>
      </c>
      <c r="G1061" s="43" t="s">
        <v>1983</v>
      </c>
      <c r="H1061" s="41">
        <v>101</v>
      </c>
      <c r="I1061" s="43" t="s">
        <v>2689</v>
      </c>
      <c r="J1061" s="50">
        <v>880900</v>
      </c>
      <c r="K1061" s="50">
        <v>4405</v>
      </c>
      <c r="L1061" s="50">
        <v>0</v>
      </c>
      <c r="M1061" s="51"/>
      <c r="N1061" s="51"/>
      <c r="O1061" s="51"/>
      <c r="P1061" s="41"/>
      <c r="Q1061" s="51"/>
    </row>
    <row r="1062" spans="1:17" ht="12.75">
      <c r="A1062" s="41">
        <v>2015</v>
      </c>
      <c r="B1062" s="41" t="s">
        <v>2670</v>
      </c>
      <c r="C1062" s="41">
        <v>140070700</v>
      </c>
      <c r="D1062" s="41">
        <v>140070700</v>
      </c>
      <c r="E1062" s="43" t="s">
        <v>1992</v>
      </c>
      <c r="F1062" s="43" t="s">
        <v>1993</v>
      </c>
      <c r="G1062" s="43" t="s">
        <v>1992</v>
      </c>
      <c r="H1062" s="41">
        <v>101</v>
      </c>
      <c r="I1062" s="43" t="s">
        <v>2689</v>
      </c>
      <c r="J1062" s="50">
        <v>640100</v>
      </c>
      <c r="K1062" s="50">
        <v>6401</v>
      </c>
      <c r="L1062" s="50">
        <v>0</v>
      </c>
      <c r="M1062" s="51"/>
      <c r="N1062" s="51"/>
      <c r="O1062" s="51"/>
      <c r="P1062" s="41"/>
      <c r="Q1062" s="51"/>
    </row>
    <row r="1063" spans="1:17" ht="12.75">
      <c r="A1063" s="41">
        <v>2015</v>
      </c>
      <c r="B1063" s="41" t="s">
        <v>2670</v>
      </c>
      <c r="C1063" s="41">
        <v>140070800</v>
      </c>
      <c r="D1063" s="41">
        <v>140070800</v>
      </c>
      <c r="E1063" s="43" t="s">
        <v>1994</v>
      </c>
      <c r="G1063" s="43" t="s">
        <v>1995</v>
      </c>
      <c r="H1063" s="41">
        <v>201</v>
      </c>
      <c r="I1063" s="43" t="s">
        <v>2681</v>
      </c>
      <c r="J1063" s="50">
        <v>122900</v>
      </c>
      <c r="K1063" s="50">
        <v>967</v>
      </c>
      <c r="L1063" s="50">
        <v>122900</v>
      </c>
      <c r="M1063" s="51"/>
      <c r="N1063" s="51"/>
      <c r="O1063" s="51"/>
      <c r="P1063" s="41"/>
      <c r="Q1063" s="51"/>
    </row>
    <row r="1064" spans="1:17" ht="12.75">
      <c r="A1064" s="41">
        <v>2015</v>
      </c>
      <c r="B1064" s="41" t="s">
        <v>2670</v>
      </c>
      <c r="C1064" s="41">
        <v>140070900</v>
      </c>
      <c r="D1064" s="41">
        <v>140070900</v>
      </c>
      <c r="E1064" s="43" t="s">
        <v>1992</v>
      </c>
      <c r="F1064" s="43" t="s">
        <v>1993</v>
      </c>
      <c r="G1064" s="43" t="s">
        <v>1992</v>
      </c>
      <c r="H1064" s="41">
        <v>101</v>
      </c>
      <c r="I1064" s="43" t="s">
        <v>2689</v>
      </c>
      <c r="J1064" s="50">
        <v>1401700</v>
      </c>
      <c r="K1064" s="50">
        <v>7412</v>
      </c>
      <c r="L1064" s="50">
        <v>144300</v>
      </c>
      <c r="M1064" s="51"/>
      <c r="N1064" s="51"/>
      <c r="O1064" s="51"/>
      <c r="P1064" s="41"/>
      <c r="Q1064" s="51"/>
    </row>
    <row r="1065" spans="1:17" ht="12.75">
      <c r="A1065" s="41">
        <v>2015</v>
      </c>
      <c r="B1065" s="41" t="s">
        <v>2670</v>
      </c>
      <c r="C1065" s="41">
        <v>140071000</v>
      </c>
      <c r="D1065" s="41">
        <v>140071000</v>
      </c>
      <c r="E1065" s="43" t="s">
        <v>1996</v>
      </c>
      <c r="G1065" s="43" t="s">
        <v>1997</v>
      </c>
      <c r="H1065" s="41">
        <v>233</v>
      </c>
      <c r="I1065" s="43" t="s">
        <v>3374</v>
      </c>
      <c r="J1065" s="50">
        <v>20300</v>
      </c>
      <c r="K1065" s="50">
        <v>305</v>
      </c>
      <c r="L1065" s="50">
        <v>20300</v>
      </c>
      <c r="M1065" s="51"/>
      <c r="N1065" s="51"/>
      <c r="O1065" s="51"/>
      <c r="P1065" s="41"/>
      <c r="Q1065" s="51"/>
    </row>
    <row r="1066" spans="1:17" ht="12.75">
      <c r="A1066" s="41">
        <v>2015</v>
      </c>
      <c r="B1066" s="41" t="s">
        <v>2670</v>
      </c>
      <c r="C1066" s="41">
        <v>140071100</v>
      </c>
      <c r="D1066" s="41">
        <v>140071100</v>
      </c>
      <c r="E1066" s="43" t="s">
        <v>1998</v>
      </c>
      <c r="G1066" s="43" t="s">
        <v>1999</v>
      </c>
      <c r="H1066" s="41">
        <v>233</v>
      </c>
      <c r="I1066" s="43" t="s">
        <v>3374</v>
      </c>
      <c r="J1066" s="50">
        <v>1200</v>
      </c>
      <c r="K1066" s="50">
        <v>18</v>
      </c>
      <c r="L1066" s="50">
        <v>1200</v>
      </c>
      <c r="M1066" s="51"/>
      <c r="N1066" s="51"/>
      <c r="O1066" s="51"/>
      <c r="P1066" s="41"/>
      <c r="Q1066" s="51"/>
    </row>
    <row r="1067" spans="1:17" ht="12.75">
      <c r="A1067" s="41">
        <v>2015</v>
      </c>
      <c r="B1067" s="41" t="s">
        <v>2670</v>
      </c>
      <c r="C1067" s="41">
        <v>140071200</v>
      </c>
      <c r="D1067" s="41">
        <v>140071200</v>
      </c>
      <c r="E1067" s="43" t="s">
        <v>3293</v>
      </c>
      <c r="G1067" s="43" t="s">
        <v>3294</v>
      </c>
      <c r="H1067" s="41">
        <v>101</v>
      </c>
      <c r="I1067" s="43" t="s">
        <v>2689</v>
      </c>
      <c r="J1067" s="50">
        <v>2300</v>
      </c>
      <c r="K1067" s="50">
        <v>12</v>
      </c>
      <c r="L1067" s="50">
        <v>0</v>
      </c>
      <c r="M1067" s="51"/>
      <c r="N1067" s="51"/>
      <c r="O1067" s="51"/>
      <c r="P1067" s="41"/>
      <c r="Q1067" s="51"/>
    </row>
    <row r="1068" spans="1:17" ht="12.75">
      <c r="A1068" s="41">
        <v>2015</v>
      </c>
      <c r="B1068" s="41" t="s">
        <v>2670</v>
      </c>
      <c r="C1068" s="41">
        <v>140080100</v>
      </c>
      <c r="D1068" s="41">
        <v>140080100</v>
      </c>
      <c r="E1068" s="43" t="s">
        <v>2000</v>
      </c>
      <c r="G1068" s="43" t="s">
        <v>2001</v>
      </c>
      <c r="H1068" s="41">
        <v>101</v>
      </c>
      <c r="I1068" s="43" t="s">
        <v>2689</v>
      </c>
      <c r="J1068" s="50">
        <v>391800</v>
      </c>
      <c r="K1068" s="50">
        <v>1959</v>
      </c>
      <c r="L1068" s="50">
        <v>0</v>
      </c>
      <c r="M1068" s="51"/>
      <c r="N1068" s="51"/>
      <c r="O1068" s="51"/>
      <c r="P1068" s="41"/>
      <c r="Q1068" s="51"/>
    </row>
    <row r="1069" spans="1:17" ht="12.75">
      <c r="A1069" s="41">
        <v>2015</v>
      </c>
      <c r="B1069" s="41" t="s">
        <v>2670</v>
      </c>
      <c r="C1069" s="41">
        <v>140080200</v>
      </c>
      <c r="D1069" s="41">
        <v>140080200</v>
      </c>
      <c r="E1069" s="43" t="s">
        <v>1960</v>
      </c>
      <c r="G1069" s="43" t="s">
        <v>1961</v>
      </c>
      <c r="H1069" s="41">
        <v>101</v>
      </c>
      <c r="I1069" s="43" t="s">
        <v>2689</v>
      </c>
      <c r="J1069" s="50">
        <v>167700</v>
      </c>
      <c r="K1069" s="50">
        <v>804</v>
      </c>
      <c r="L1069" s="50">
        <v>0</v>
      </c>
      <c r="M1069" s="51"/>
      <c r="N1069" s="51"/>
      <c r="O1069" s="51"/>
      <c r="P1069" s="41"/>
      <c r="Q1069" s="51"/>
    </row>
    <row r="1070" spans="1:17" ht="12.75">
      <c r="A1070" s="41">
        <v>2015</v>
      </c>
      <c r="B1070" s="41" t="s">
        <v>2670</v>
      </c>
      <c r="C1070" s="41">
        <v>140080250</v>
      </c>
      <c r="D1070" s="41">
        <v>140080250</v>
      </c>
      <c r="E1070" s="43" t="s">
        <v>1960</v>
      </c>
      <c r="G1070" s="43" t="s">
        <v>1961</v>
      </c>
      <c r="H1070" s="41">
        <v>101</v>
      </c>
      <c r="I1070" s="43" t="s">
        <v>2689</v>
      </c>
      <c r="J1070" s="50">
        <v>160800</v>
      </c>
      <c r="K1070" s="50">
        <v>1177</v>
      </c>
      <c r="L1070" s="50">
        <v>126400</v>
      </c>
      <c r="M1070" s="51"/>
      <c r="N1070" s="51"/>
      <c r="O1070" s="51"/>
      <c r="P1070" s="41"/>
      <c r="Q1070" s="51"/>
    </row>
    <row r="1071" spans="1:17" ht="12.75">
      <c r="A1071" s="41">
        <v>2015</v>
      </c>
      <c r="B1071" s="41" t="s">
        <v>2670</v>
      </c>
      <c r="C1071" s="41">
        <v>140080300</v>
      </c>
      <c r="D1071" s="41">
        <v>140080300</v>
      </c>
      <c r="E1071" s="43" t="s">
        <v>2000</v>
      </c>
      <c r="G1071" s="43" t="s">
        <v>2001</v>
      </c>
      <c r="H1071" s="41">
        <v>101</v>
      </c>
      <c r="I1071" s="43" t="s">
        <v>2689</v>
      </c>
      <c r="J1071" s="50">
        <v>90200</v>
      </c>
      <c r="K1071" s="50">
        <v>519</v>
      </c>
      <c r="L1071" s="50">
        <v>67800</v>
      </c>
      <c r="M1071" s="51"/>
      <c r="N1071" s="51"/>
      <c r="O1071" s="51"/>
      <c r="P1071" s="41"/>
      <c r="Q1071" s="51"/>
    </row>
    <row r="1072" spans="1:17" ht="12.75">
      <c r="A1072" s="41">
        <v>2015</v>
      </c>
      <c r="B1072" s="41" t="s">
        <v>2670</v>
      </c>
      <c r="C1072" s="41">
        <v>140080400</v>
      </c>
      <c r="D1072" s="41">
        <v>140080400</v>
      </c>
      <c r="E1072" s="43" t="s">
        <v>2002</v>
      </c>
      <c r="G1072" s="43" t="s">
        <v>2003</v>
      </c>
      <c r="H1072" s="41">
        <v>201</v>
      </c>
      <c r="I1072" s="43" t="s">
        <v>2681</v>
      </c>
      <c r="J1072" s="50">
        <v>54900</v>
      </c>
      <c r="K1072" s="50">
        <v>329</v>
      </c>
      <c r="L1072" s="50">
        <v>54900</v>
      </c>
      <c r="M1072" s="51"/>
      <c r="N1072" s="51"/>
      <c r="O1072" s="51"/>
      <c r="P1072" s="41"/>
      <c r="Q1072" s="51"/>
    </row>
    <row r="1073" spans="1:17" ht="12.75">
      <c r="A1073" s="41">
        <v>2015</v>
      </c>
      <c r="B1073" s="41" t="s">
        <v>2670</v>
      </c>
      <c r="C1073" s="41">
        <v>140080500</v>
      </c>
      <c r="D1073" s="41">
        <v>140080500</v>
      </c>
      <c r="E1073" s="43" t="s">
        <v>2004</v>
      </c>
      <c r="G1073" s="43" t="s">
        <v>2005</v>
      </c>
      <c r="H1073" s="41">
        <v>101</v>
      </c>
      <c r="I1073" s="43" t="s">
        <v>2689</v>
      </c>
      <c r="J1073" s="50">
        <v>1335300</v>
      </c>
      <c r="K1073" s="50">
        <v>6951</v>
      </c>
      <c r="L1073" s="50">
        <v>109700</v>
      </c>
      <c r="M1073" s="51"/>
      <c r="N1073" s="51"/>
      <c r="O1073" s="51"/>
      <c r="P1073" s="41"/>
      <c r="Q1073" s="51"/>
    </row>
    <row r="1074" spans="1:17" ht="12.75">
      <c r="A1074" s="41">
        <v>2015</v>
      </c>
      <c r="B1074" s="41" t="s">
        <v>2670</v>
      </c>
      <c r="C1074" s="41">
        <v>140080600</v>
      </c>
      <c r="D1074" s="41">
        <v>140080600</v>
      </c>
      <c r="E1074" s="43" t="s">
        <v>2006</v>
      </c>
      <c r="F1074" s="43" t="s">
        <v>2007</v>
      </c>
      <c r="G1074" s="43" t="s">
        <v>2008</v>
      </c>
      <c r="H1074" s="41">
        <v>105</v>
      </c>
      <c r="I1074" s="43" t="s">
        <v>2675</v>
      </c>
      <c r="J1074" s="50">
        <v>439600</v>
      </c>
      <c r="K1074" s="50">
        <v>2198</v>
      </c>
      <c r="L1074" s="50">
        <v>0</v>
      </c>
      <c r="M1074" s="51"/>
      <c r="N1074" s="51"/>
      <c r="O1074" s="51"/>
      <c r="P1074" s="41"/>
      <c r="Q1074" s="51"/>
    </row>
    <row r="1075" spans="1:17" ht="12.75">
      <c r="A1075" s="41">
        <v>2015</v>
      </c>
      <c r="B1075" s="41" t="s">
        <v>2670</v>
      </c>
      <c r="C1075" s="41">
        <v>140080650</v>
      </c>
      <c r="D1075" s="41">
        <v>140080650</v>
      </c>
      <c r="E1075" s="43" t="s">
        <v>2009</v>
      </c>
      <c r="G1075" s="43" t="s">
        <v>2010</v>
      </c>
      <c r="H1075" s="41">
        <v>201</v>
      </c>
      <c r="I1075" s="43" t="s">
        <v>2681</v>
      </c>
      <c r="J1075" s="50">
        <v>86200</v>
      </c>
      <c r="K1075" s="50">
        <v>567</v>
      </c>
      <c r="L1075" s="50">
        <v>86200</v>
      </c>
      <c r="M1075" s="51"/>
      <c r="N1075" s="51"/>
      <c r="O1075" s="51"/>
      <c r="P1075" s="41"/>
      <c r="Q1075" s="51"/>
    </row>
    <row r="1076" spans="1:17" ht="12.75">
      <c r="A1076" s="41">
        <v>2015</v>
      </c>
      <c r="B1076" s="41" t="s">
        <v>2670</v>
      </c>
      <c r="C1076" s="41">
        <v>140080700</v>
      </c>
      <c r="D1076" s="41">
        <v>140080700</v>
      </c>
      <c r="E1076" s="43" t="s">
        <v>2011</v>
      </c>
      <c r="G1076" s="43" t="s">
        <v>2012</v>
      </c>
      <c r="H1076" s="41">
        <v>101</v>
      </c>
      <c r="I1076" s="43" t="s">
        <v>2689</v>
      </c>
      <c r="J1076" s="50">
        <v>169100</v>
      </c>
      <c r="K1076" s="50">
        <v>915</v>
      </c>
      <c r="L1076" s="50">
        <v>69400</v>
      </c>
      <c r="M1076" s="51"/>
      <c r="N1076" s="51"/>
      <c r="O1076" s="51"/>
      <c r="P1076" s="41"/>
      <c r="Q1076" s="51"/>
    </row>
    <row r="1077" spans="1:17" ht="12.75">
      <c r="A1077" s="41">
        <v>2015</v>
      </c>
      <c r="B1077" s="41" t="s">
        <v>2670</v>
      </c>
      <c r="C1077" s="41">
        <v>140080900</v>
      </c>
      <c r="D1077" s="41">
        <v>140080900</v>
      </c>
      <c r="E1077" s="43" t="s">
        <v>2013</v>
      </c>
      <c r="G1077" s="43" t="s">
        <v>2014</v>
      </c>
      <c r="H1077" s="41">
        <v>101</v>
      </c>
      <c r="I1077" s="43" t="s">
        <v>2689</v>
      </c>
      <c r="J1077" s="50">
        <v>753400</v>
      </c>
      <c r="K1077" s="50">
        <v>4110</v>
      </c>
      <c r="L1077" s="50">
        <v>0</v>
      </c>
      <c r="M1077" s="51"/>
      <c r="N1077" s="51"/>
      <c r="O1077" s="51"/>
      <c r="P1077" s="41"/>
      <c r="Q1077" s="51"/>
    </row>
    <row r="1078" spans="1:17" ht="12.75">
      <c r="A1078" s="41">
        <v>2015</v>
      </c>
      <c r="B1078" s="41" t="s">
        <v>2670</v>
      </c>
      <c r="C1078" s="41">
        <v>140081000</v>
      </c>
      <c r="D1078" s="41">
        <v>140081000</v>
      </c>
      <c r="E1078" s="43" t="s">
        <v>2015</v>
      </c>
      <c r="F1078" s="43" t="s">
        <v>2016</v>
      </c>
      <c r="G1078" s="43" t="s">
        <v>2015</v>
      </c>
      <c r="H1078" s="41">
        <v>206</v>
      </c>
      <c r="I1078" s="43" t="s">
        <v>2796</v>
      </c>
      <c r="J1078" s="50">
        <v>264300</v>
      </c>
      <c r="K1078" s="50">
        <v>3304</v>
      </c>
      <c r="L1078" s="50">
        <v>264300</v>
      </c>
      <c r="M1078" s="51"/>
      <c r="N1078" s="51"/>
      <c r="O1078" s="51"/>
      <c r="P1078" s="41"/>
      <c r="Q1078" s="51"/>
    </row>
    <row r="1079" spans="1:17" ht="12.75">
      <c r="A1079" s="41">
        <v>2015</v>
      </c>
      <c r="B1079" s="41" t="s">
        <v>2670</v>
      </c>
      <c r="C1079" s="41">
        <v>140081050</v>
      </c>
      <c r="D1079" s="41">
        <v>140081050</v>
      </c>
      <c r="E1079" s="43" t="s">
        <v>2015</v>
      </c>
      <c r="F1079" s="43" t="s">
        <v>2016</v>
      </c>
      <c r="G1079" s="43" t="s">
        <v>2015</v>
      </c>
      <c r="H1079" s="41">
        <v>101</v>
      </c>
      <c r="I1079" s="43" t="s">
        <v>2689</v>
      </c>
      <c r="J1079" s="50">
        <v>899100</v>
      </c>
      <c r="K1079" s="50">
        <v>8991</v>
      </c>
      <c r="L1079" s="50">
        <v>0</v>
      </c>
      <c r="M1079" s="51"/>
      <c r="N1079" s="51"/>
      <c r="O1079" s="51"/>
      <c r="P1079" s="41"/>
      <c r="Q1079" s="51"/>
    </row>
    <row r="1080" spans="1:17" ht="12.75">
      <c r="A1080" s="41">
        <v>2015</v>
      </c>
      <c r="B1080" s="41" t="s">
        <v>2670</v>
      </c>
      <c r="C1080" s="41">
        <v>140081200</v>
      </c>
      <c r="D1080" s="41">
        <v>140081200</v>
      </c>
      <c r="E1080" s="43" t="s">
        <v>1998</v>
      </c>
      <c r="G1080" s="43" t="s">
        <v>1999</v>
      </c>
      <c r="H1080" s="41">
        <v>234</v>
      </c>
      <c r="I1080" s="43" t="s">
        <v>3389</v>
      </c>
      <c r="J1080" s="50">
        <v>36500</v>
      </c>
      <c r="K1080" s="50">
        <v>548</v>
      </c>
      <c r="L1080" s="50">
        <v>36500</v>
      </c>
      <c r="M1080" s="51"/>
      <c r="N1080" s="51"/>
      <c r="O1080" s="51"/>
      <c r="P1080" s="41"/>
      <c r="Q1080" s="51"/>
    </row>
    <row r="1081" spans="1:17" ht="12.75">
      <c r="A1081" s="41">
        <v>2015</v>
      </c>
      <c r="B1081" s="41" t="s">
        <v>2670</v>
      </c>
      <c r="C1081" s="41">
        <v>140081300</v>
      </c>
      <c r="D1081" s="41">
        <v>140081300</v>
      </c>
      <c r="E1081" s="43" t="s">
        <v>2017</v>
      </c>
      <c r="G1081" s="43" t="s">
        <v>2018</v>
      </c>
      <c r="H1081" s="41">
        <v>201</v>
      </c>
      <c r="I1081" s="43" t="s">
        <v>2681</v>
      </c>
      <c r="J1081" s="50">
        <v>21800</v>
      </c>
      <c r="K1081" s="50">
        <v>131</v>
      </c>
      <c r="L1081" s="50">
        <v>21800</v>
      </c>
      <c r="M1081" s="51"/>
      <c r="N1081" s="51"/>
      <c r="O1081" s="51"/>
      <c r="P1081" s="41"/>
      <c r="Q1081" s="51"/>
    </row>
    <row r="1082" spans="1:17" ht="12.75">
      <c r="A1082" s="41">
        <v>2015</v>
      </c>
      <c r="B1082" s="41" t="s">
        <v>2670</v>
      </c>
      <c r="C1082" s="41">
        <v>140081400</v>
      </c>
      <c r="D1082" s="41">
        <v>140081400</v>
      </c>
      <c r="E1082" s="43" t="s">
        <v>1998</v>
      </c>
      <c r="G1082" s="43" t="s">
        <v>1999</v>
      </c>
      <c r="H1082" s="41">
        <v>101</v>
      </c>
      <c r="I1082" s="43" t="s">
        <v>2689</v>
      </c>
      <c r="J1082" s="50">
        <v>7600</v>
      </c>
      <c r="K1082" s="50">
        <v>76</v>
      </c>
      <c r="L1082" s="50">
        <v>0</v>
      </c>
      <c r="M1082" s="51"/>
      <c r="N1082" s="51"/>
      <c r="O1082" s="51"/>
      <c r="P1082" s="41"/>
      <c r="Q1082" s="51"/>
    </row>
    <row r="1083" spans="1:17" ht="12.75">
      <c r="A1083" s="41">
        <v>2015</v>
      </c>
      <c r="B1083" s="41" t="s">
        <v>2670</v>
      </c>
      <c r="C1083" s="41">
        <v>140081500</v>
      </c>
      <c r="D1083" s="41">
        <v>140081500</v>
      </c>
      <c r="E1083" s="43" t="s">
        <v>2019</v>
      </c>
      <c r="F1083" s="43" t="s">
        <v>2020</v>
      </c>
      <c r="G1083" s="43" t="s">
        <v>2019</v>
      </c>
      <c r="H1083" s="41">
        <v>234</v>
      </c>
      <c r="I1083" s="43" t="s">
        <v>3389</v>
      </c>
      <c r="J1083" s="50">
        <v>2400</v>
      </c>
      <c r="K1083" s="50">
        <v>36</v>
      </c>
      <c r="L1083" s="50">
        <v>2400</v>
      </c>
      <c r="M1083" s="51"/>
      <c r="N1083" s="51"/>
      <c r="O1083" s="51"/>
      <c r="P1083" s="41"/>
      <c r="Q1083" s="51"/>
    </row>
    <row r="1084" spans="1:17" ht="12.75">
      <c r="A1084" s="41">
        <v>2015</v>
      </c>
      <c r="B1084" s="41" t="s">
        <v>2670</v>
      </c>
      <c r="C1084" s="41">
        <v>140090100</v>
      </c>
      <c r="D1084" s="41">
        <v>140090100</v>
      </c>
      <c r="E1084" s="43" t="s">
        <v>2021</v>
      </c>
      <c r="F1084" s="43" t="s">
        <v>2022</v>
      </c>
      <c r="G1084" s="43" t="s">
        <v>2023</v>
      </c>
      <c r="H1084" s="41">
        <v>101</v>
      </c>
      <c r="I1084" s="43" t="s">
        <v>2689</v>
      </c>
      <c r="J1084" s="50">
        <v>766800</v>
      </c>
      <c r="K1084" s="50">
        <v>7668</v>
      </c>
      <c r="L1084" s="50">
        <v>0</v>
      </c>
      <c r="M1084" s="51"/>
      <c r="N1084" s="51"/>
      <c r="O1084" s="51"/>
      <c r="P1084" s="41"/>
      <c r="Q1084" s="51"/>
    </row>
    <row r="1085" spans="1:17" ht="12.75">
      <c r="A1085" s="41">
        <v>2015</v>
      </c>
      <c r="B1085" s="41" t="s">
        <v>2670</v>
      </c>
      <c r="C1085" s="41">
        <v>140090200</v>
      </c>
      <c r="D1085" s="41">
        <v>140090200</v>
      </c>
      <c r="E1085" s="43" t="s">
        <v>2021</v>
      </c>
      <c r="F1085" s="43" t="s">
        <v>2022</v>
      </c>
      <c r="G1085" s="43" t="s">
        <v>2023</v>
      </c>
      <c r="H1085" s="41">
        <v>101</v>
      </c>
      <c r="I1085" s="43" t="s">
        <v>2689</v>
      </c>
      <c r="J1085" s="50">
        <v>75600</v>
      </c>
      <c r="K1085" s="50">
        <v>606</v>
      </c>
      <c r="L1085" s="50">
        <v>0</v>
      </c>
      <c r="M1085" s="51"/>
      <c r="N1085" s="51"/>
      <c r="O1085" s="51"/>
      <c r="P1085" s="41"/>
      <c r="Q1085" s="51"/>
    </row>
    <row r="1086" spans="1:17" ht="12.75">
      <c r="A1086" s="41">
        <v>2015</v>
      </c>
      <c r="B1086" s="41" t="s">
        <v>2670</v>
      </c>
      <c r="C1086" s="41">
        <v>140090300</v>
      </c>
      <c r="D1086" s="41">
        <v>140090300</v>
      </c>
      <c r="E1086" s="43" t="s">
        <v>2021</v>
      </c>
      <c r="F1086" s="43" t="s">
        <v>2022</v>
      </c>
      <c r="G1086" s="43" t="s">
        <v>2023</v>
      </c>
      <c r="H1086" s="41">
        <v>101</v>
      </c>
      <c r="I1086" s="43" t="s">
        <v>2689</v>
      </c>
      <c r="J1086" s="50">
        <v>136200</v>
      </c>
      <c r="K1086" s="50">
        <v>1362</v>
      </c>
      <c r="L1086" s="50">
        <v>0</v>
      </c>
      <c r="M1086" s="51"/>
      <c r="N1086" s="51"/>
      <c r="O1086" s="51"/>
      <c r="P1086" s="41"/>
      <c r="Q1086" s="51"/>
    </row>
    <row r="1087" spans="1:17" ht="12.75">
      <c r="A1087" s="41">
        <v>2015</v>
      </c>
      <c r="B1087" s="41" t="s">
        <v>2670</v>
      </c>
      <c r="C1087" s="41">
        <v>140090400</v>
      </c>
      <c r="D1087" s="41">
        <v>140090400</v>
      </c>
      <c r="E1087" s="43" t="s">
        <v>2024</v>
      </c>
      <c r="G1087" s="43" t="s">
        <v>2025</v>
      </c>
      <c r="H1087" s="41">
        <v>101</v>
      </c>
      <c r="I1087" s="43" t="s">
        <v>2689</v>
      </c>
      <c r="J1087" s="50">
        <v>288600</v>
      </c>
      <c r="K1087" s="50">
        <v>2144</v>
      </c>
      <c r="L1087" s="50">
        <v>182000</v>
      </c>
      <c r="M1087" s="51"/>
      <c r="N1087" s="51"/>
      <c r="O1087" s="51"/>
      <c r="P1087" s="41"/>
      <c r="Q1087" s="51"/>
    </row>
    <row r="1088" spans="1:17" ht="12.75">
      <c r="A1088" s="41">
        <v>2015</v>
      </c>
      <c r="B1088" s="41" t="s">
        <v>2670</v>
      </c>
      <c r="C1088" s="41">
        <v>140090500</v>
      </c>
      <c r="D1088" s="41">
        <v>140090500</v>
      </c>
      <c r="E1088" s="43" t="s">
        <v>2026</v>
      </c>
      <c r="G1088" s="43" t="s">
        <v>2027</v>
      </c>
      <c r="H1088" s="41">
        <v>105</v>
      </c>
      <c r="I1088" s="43" t="s">
        <v>2675</v>
      </c>
      <c r="J1088" s="50">
        <v>895800</v>
      </c>
      <c r="K1088" s="50">
        <v>4479</v>
      </c>
      <c r="L1088" s="50">
        <v>0</v>
      </c>
      <c r="M1088" s="51"/>
      <c r="N1088" s="51"/>
      <c r="O1088" s="51"/>
      <c r="P1088" s="41"/>
      <c r="Q1088" s="51"/>
    </row>
    <row r="1089" spans="1:17" ht="12.75">
      <c r="A1089" s="41">
        <v>2015</v>
      </c>
      <c r="B1089" s="41" t="s">
        <v>2670</v>
      </c>
      <c r="C1089" s="41">
        <v>140090550</v>
      </c>
      <c r="D1089" s="41">
        <v>140090550</v>
      </c>
      <c r="E1089" s="43" t="s">
        <v>2028</v>
      </c>
      <c r="F1089" s="43" t="s">
        <v>2029</v>
      </c>
      <c r="G1089" s="43" t="s">
        <v>2030</v>
      </c>
      <c r="H1089" s="41">
        <v>101</v>
      </c>
      <c r="I1089" s="43" t="s">
        <v>2689</v>
      </c>
      <c r="J1089" s="50">
        <v>117900</v>
      </c>
      <c r="K1089" s="50">
        <v>640</v>
      </c>
      <c r="L1089" s="50">
        <v>50000</v>
      </c>
      <c r="M1089" s="51"/>
      <c r="N1089" s="51"/>
      <c r="O1089" s="51"/>
      <c r="P1089" s="41"/>
      <c r="Q1089" s="51"/>
    </row>
    <row r="1090" spans="1:17" ht="12.75">
      <c r="A1090" s="41">
        <v>2015</v>
      </c>
      <c r="B1090" s="41" t="s">
        <v>2670</v>
      </c>
      <c r="C1090" s="41">
        <v>140090600</v>
      </c>
      <c r="D1090" s="41">
        <v>140090600</v>
      </c>
      <c r="E1090" s="43" t="s">
        <v>2031</v>
      </c>
      <c r="G1090" s="43" t="s">
        <v>2032</v>
      </c>
      <c r="H1090" s="41">
        <v>101</v>
      </c>
      <c r="I1090" s="43" t="s">
        <v>2689</v>
      </c>
      <c r="J1090" s="50">
        <v>622900</v>
      </c>
      <c r="K1090" s="50">
        <v>6159</v>
      </c>
      <c r="L1090" s="50">
        <v>0</v>
      </c>
      <c r="M1090" s="51"/>
      <c r="N1090" s="51"/>
      <c r="O1090" s="51"/>
      <c r="P1090" s="41"/>
      <c r="Q1090" s="51"/>
    </row>
    <row r="1091" spans="1:17" ht="12.75">
      <c r="A1091" s="41">
        <v>2015</v>
      </c>
      <c r="B1091" s="41" t="s">
        <v>2670</v>
      </c>
      <c r="C1091" s="41">
        <v>140090700</v>
      </c>
      <c r="D1091" s="41">
        <v>140090700</v>
      </c>
      <c r="E1091" s="43" t="s">
        <v>2033</v>
      </c>
      <c r="G1091" s="43" t="s">
        <v>2034</v>
      </c>
      <c r="H1091" s="41">
        <v>101</v>
      </c>
      <c r="I1091" s="43" t="s">
        <v>2689</v>
      </c>
      <c r="J1091" s="50">
        <v>145100</v>
      </c>
      <c r="K1091" s="50">
        <v>1059</v>
      </c>
      <c r="L1091" s="50">
        <v>119700</v>
      </c>
      <c r="M1091" s="51"/>
      <c r="N1091" s="51"/>
      <c r="O1091" s="51"/>
      <c r="P1091" s="41"/>
      <c r="Q1091" s="51"/>
    </row>
    <row r="1092" spans="1:17" ht="12.75">
      <c r="A1092" s="41">
        <v>2015</v>
      </c>
      <c r="B1092" s="41" t="s">
        <v>2670</v>
      </c>
      <c r="C1092" s="41">
        <v>140090800</v>
      </c>
      <c r="D1092" s="41">
        <v>140090800</v>
      </c>
      <c r="E1092" s="43" t="s">
        <v>2035</v>
      </c>
      <c r="G1092" s="43" t="s">
        <v>2036</v>
      </c>
      <c r="H1092" s="41">
        <v>101</v>
      </c>
      <c r="I1092" s="43" t="s">
        <v>2689</v>
      </c>
      <c r="J1092" s="50">
        <v>865800</v>
      </c>
      <c r="K1092" s="50">
        <v>5049</v>
      </c>
      <c r="L1092" s="50">
        <v>75000</v>
      </c>
      <c r="M1092" s="51"/>
      <c r="N1092" s="51"/>
      <c r="O1092" s="51"/>
      <c r="P1092" s="41"/>
      <c r="Q1092" s="51"/>
    </row>
    <row r="1093" spans="1:17" ht="12.75">
      <c r="A1093" s="41">
        <v>2015</v>
      </c>
      <c r="B1093" s="41" t="s">
        <v>2670</v>
      </c>
      <c r="C1093" s="41">
        <v>140090850</v>
      </c>
      <c r="D1093" s="41">
        <v>140090850</v>
      </c>
      <c r="E1093" s="43" t="s">
        <v>2037</v>
      </c>
      <c r="G1093" s="43" t="s">
        <v>2037</v>
      </c>
      <c r="H1093" s="41">
        <v>101</v>
      </c>
      <c r="I1093" s="43" t="s">
        <v>2689</v>
      </c>
      <c r="J1093" s="50">
        <v>30900</v>
      </c>
      <c r="K1093" s="50">
        <v>309</v>
      </c>
      <c r="L1093" s="50">
        <v>0</v>
      </c>
      <c r="M1093" s="51"/>
      <c r="N1093" s="51"/>
      <c r="O1093" s="51"/>
      <c r="P1093" s="41"/>
      <c r="Q1093" s="51"/>
    </row>
    <row r="1094" spans="1:17" ht="12.75">
      <c r="A1094" s="41">
        <v>2015</v>
      </c>
      <c r="B1094" s="41" t="s">
        <v>2670</v>
      </c>
      <c r="C1094" s="41">
        <v>140090900</v>
      </c>
      <c r="D1094" s="41">
        <v>140090900</v>
      </c>
      <c r="E1094" s="43" t="s">
        <v>2038</v>
      </c>
      <c r="G1094" s="43" t="s">
        <v>2039</v>
      </c>
      <c r="H1094" s="41">
        <v>101</v>
      </c>
      <c r="I1094" s="43" t="s">
        <v>2689</v>
      </c>
      <c r="J1094" s="50">
        <v>330500</v>
      </c>
      <c r="K1094" s="50">
        <v>1911</v>
      </c>
      <c r="L1094" s="50">
        <v>98200</v>
      </c>
      <c r="M1094" s="51"/>
      <c r="N1094" s="51"/>
      <c r="O1094" s="51"/>
      <c r="P1094" s="41"/>
      <c r="Q1094" s="51"/>
    </row>
    <row r="1095" spans="1:17" ht="12.75">
      <c r="A1095" s="41">
        <v>2015</v>
      </c>
      <c r="B1095" s="41" t="s">
        <v>2670</v>
      </c>
      <c r="C1095" s="41">
        <v>140091000</v>
      </c>
      <c r="D1095" s="41">
        <v>140091000</v>
      </c>
      <c r="E1095" s="43" t="s">
        <v>2040</v>
      </c>
      <c r="G1095" s="43" t="s">
        <v>2041</v>
      </c>
      <c r="H1095" s="41">
        <v>101</v>
      </c>
      <c r="I1095" s="43" t="s">
        <v>2689</v>
      </c>
      <c r="J1095" s="50">
        <v>60000</v>
      </c>
      <c r="K1095" s="50">
        <v>600</v>
      </c>
      <c r="L1095" s="50">
        <v>32400</v>
      </c>
      <c r="M1095" s="51"/>
      <c r="N1095" s="51"/>
      <c r="O1095" s="51"/>
      <c r="P1095" s="41"/>
      <c r="Q1095" s="51"/>
    </row>
    <row r="1096" spans="1:17" ht="12.75">
      <c r="A1096" s="41">
        <v>2015</v>
      </c>
      <c r="B1096" s="41" t="s">
        <v>2670</v>
      </c>
      <c r="C1096" s="41">
        <v>140100100</v>
      </c>
      <c r="D1096" s="41">
        <v>140100100</v>
      </c>
      <c r="E1096" s="43" t="s">
        <v>2042</v>
      </c>
      <c r="G1096" s="43" t="s">
        <v>2043</v>
      </c>
      <c r="H1096" s="41">
        <v>101</v>
      </c>
      <c r="I1096" s="43" t="s">
        <v>2689</v>
      </c>
      <c r="J1096" s="50">
        <v>509600</v>
      </c>
      <c r="K1096" s="50">
        <v>5096</v>
      </c>
      <c r="L1096" s="50">
        <v>0</v>
      </c>
      <c r="M1096" s="51"/>
      <c r="N1096" s="51"/>
      <c r="O1096" s="51"/>
      <c r="P1096" s="41"/>
      <c r="Q1096" s="51"/>
    </row>
    <row r="1097" spans="1:17" ht="12.75">
      <c r="A1097" s="41">
        <v>2015</v>
      </c>
      <c r="B1097" s="41" t="s">
        <v>2670</v>
      </c>
      <c r="C1097" s="41">
        <v>140100150</v>
      </c>
      <c r="D1097" s="41">
        <v>140100150</v>
      </c>
      <c r="E1097" s="43" t="s">
        <v>2044</v>
      </c>
      <c r="G1097" s="43" t="s">
        <v>2045</v>
      </c>
      <c r="H1097" s="41">
        <v>201</v>
      </c>
      <c r="I1097" s="43" t="s">
        <v>2681</v>
      </c>
      <c r="J1097" s="50">
        <v>73900</v>
      </c>
      <c r="K1097" s="50">
        <v>443</v>
      </c>
      <c r="L1097" s="50">
        <v>73900</v>
      </c>
      <c r="M1097" s="51"/>
      <c r="N1097" s="51"/>
      <c r="O1097" s="51"/>
      <c r="P1097" s="41"/>
      <c r="Q1097" s="51"/>
    </row>
    <row r="1098" spans="1:17" ht="12.75">
      <c r="A1098" s="41">
        <v>2015</v>
      </c>
      <c r="B1098" s="41" t="s">
        <v>2670</v>
      </c>
      <c r="C1098" s="41">
        <v>140100200</v>
      </c>
      <c r="D1098" s="41">
        <v>140100200</v>
      </c>
      <c r="E1098" s="43" t="s">
        <v>3366</v>
      </c>
      <c r="F1098" s="43" t="s">
        <v>3367</v>
      </c>
      <c r="G1098" s="43" t="s">
        <v>3366</v>
      </c>
      <c r="H1098" s="41">
        <v>105</v>
      </c>
      <c r="I1098" s="43" t="s">
        <v>2675</v>
      </c>
      <c r="J1098" s="50">
        <v>590400</v>
      </c>
      <c r="K1098" s="50">
        <v>5904</v>
      </c>
      <c r="L1098" s="50">
        <v>0</v>
      </c>
      <c r="M1098" s="51"/>
      <c r="N1098" s="51"/>
      <c r="O1098" s="51"/>
      <c r="P1098" s="41"/>
      <c r="Q1098" s="51"/>
    </row>
    <row r="1099" spans="1:17" ht="12.75">
      <c r="A1099" s="41">
        <v>2015</v>
      </c>
      <c r="B1099" s="41" t="s">
        <v>2670</v>
      </c>
      <c r="C1099" s="41">
        <v>140100300</v>
      </c>
      <c r="D1099" s="41">
        <v>140100300</v>
      </c>
      <c r="E1099" s="43" t="s">
        <v>1938</v>
      </c>
      <c r="G1099" s="43" t="s">
        <v>2046</v>
      </c>
      <c r="H1099" s="41">
        <v>101</v>
      </c>
      <c r="I1099" s="43" t="s">
        <v>2689</v>
      </c>
      <c r="J1099" s="50">
        <v>1424500</v>
      </c>
      <c r="K1099" s="50">
        <v>14245</v>
      </c>
      <c r="L1099" s="50">
        <v>0</v>
      </c>
      <c r="M1099" s="51"/>
      <c r="N1099" s="51"/>
      <c r="O1099" s="51"/>
      <c r="P1099" s="41"/>
      <c r="Q1099" s="51"/>
    </row>
    <row r="1100" spans="1:17" ht="12.75">
      <c r="A1100" s="41">
        <v>2015</v>
      </c>
      <c r="B1100" s="41" t="s">
        <v>2670</v>
      </c>
      <c r="C1100" s="41">
        <v>140100400</v>
      </c>
      <c r="D1100" s="41">
        <v>140100400</v>
      </c>
      <c r="E1100" s="43" t="s">
        <v>2047</v>
      </c>
      <c r="G1100" s="43" t="s">
        <v>2048</v>
      </c>
      <c r="H1100" s="41">
        <v>101</v>
      </c>
      <c r="I1100" s="43" t="s">
        <v>2689</v>
      </c>
      <c r="J1100" s="50">
        <v>99500</v>
      </c>
      <c r="K1100" s="50">
        <v>566</v>
      </c>
      <c r="L1100" s="50">
        <v>67800</v>
      </c>
      <c r="M1100" s="51"/>
      <c r="N1100" s="51"/>
      <c r="O1100" s="51"/>
      <c r="P1100" s="41"/>
      <c r="Q1100" s="51"/>
    </row>
    <row r="1101" spans="1:17" ht="12.75">
      <c r="A1101" s="41">
        <v>2015</v>
      </c>
      <c r="B1101" s="41" t="s">
        <v>2670</v>
      </c>
      <c r="C1101" s="41">
        <v>140100500</v>
      </c>
      <c r="D1101" s="41">
        <v>140100500</v>
      </c>
      <c r="E1101" s="43" t="s">
        <v>2049</v>
      </c>
      <c r="G1101" s="43" t="s">
        <v>2050</v>
      </c>
      <c r="H1101" s="41">
        <v>101</v>
      </c>
      <c r="I1101" s="43" t="s">
        <v>2689</v>
      </c>
      <c r="J1101" s="50">
        <v>1199100</v>
      </c>
      <c r="K1101" s="50">
        <v>11991</v>
      </c>
      <c r="L1101" s="50">
        <v>53700</v>
      </c>
      <c r="M1101" s="51"/>
      <c r="N1101" s="51"/>
      <c r="O1101" s="51"/>
      <c r="P1101" s="41"/>
      <c r="Q1101" s="51"/>
    </row>
    <row r="1102" spans="1:17" ht="12.75">
      <c r="A1102" s="41">
        <v>2015</v>
      </c>
      <c r="B1102" s="41" t="s">
        <v>2670</v>
      </c>
      <c r="C1102" s="41">
        <v>140100600</v>
      </c>
      <c r="D1102" s="41">
        <v>140100600</v>
      </c>
      <c r="E1102" s="43" t="s">
        <v>2051</v>
      </c>
      <c r="G1102" s="43" t="s">
        <v>2052</v>
      </c>
      <c r="H1102" s="41">
        <v>101</v>
      </c>
      <c r="I1102" s="43" t="s">
        <v>2689</v>
      </c>
      <c r="J1102" s="50">
        <v>624500</v>
      </c>
      <c r="K1102" s="50">
        <v>6245</v>
      </c>
      <c r="L1102" s="50">
        <v>0</v>
      </c>
      <c r="M1102" s="51"/>
      <c r="N1102" s="51"/>
      <c r="O1102" s="51"/>
      <c r="P1102" s="41"/>
      <c r="Q1102" s="51"/>
    </row>
    <row r="1103" spans="1:17" ht="12.75">
      <c r="A1103" s="41">
        <v>2015</v>
      </c>
      <c r="B1103" s="41" t="s">
        <v>2670</v>
      </c>
      <c r="C1103" s="41">
        <v>140110100</v>
      </c>
      <c r="D1103" s="41">
        <v>140110100</v>
      </c>
      <c r="E1103" s="43" t="s">
        <v>2053</v>
      </c>
      <c r="G1103" s="43" t="s">
        <v>2054</v>
      </c>
      <c r="H1103" s="41">
        <v>101</v>
      </c>
      <c r="I1103" s="43" t="s">
        <v>2689</v>
      </c>
      <c r="J1103" s="50">
        <v>633200</v>
      </c>
      <c r="K1103" s="50">
        <v>6332</v>
      </c>
      <c r="L1103" s="50">
        <v>0</v>
      </c>
      <c r="M1103" s="51"/>
      <c r="N1103" s="51"/>
      <c r="O1103" s="51"/>
      <c r="P1103" s="41"/>
      <c r="Q1103" s="51"/>
    </row>
    <row r="1104" spans="1:17" ht="12.75">
      <c r="A1104" s="41">
        <v>2015</v>
      </c>
      <c r="B1104" s="41" t="s">
        <v>2670</v>
      </c>
      <c r="C1104" s="41">
        <v>140110200</v>
      </c>
      <c r="D1104" s="41">
        <v>140110200</v>
      </c>
      <c r="E1104" s="43" t="s">
        <v>2053</v>
      </c>
      <c r="G1104" s="43" t="s">
        <v>2054</v>
      </c>
      <c r="H1104" s="41">
        <v>101</v>
      </c>
      <c r="I1104" s="43" t="s">
        <v>2689</v>
      </c>
      <c r="J1104" s="50">
        <v>756200</v>
      </c>
      <c r="K1104" s="50">
        <v>7562</v>
      </c>
      <c r="L1104" s="50">
        <v>0</v>
      </c>
      <c r="M1104" s="51"/>
      <c r="N1104" s="51"/>
      <c r="O1104" s="51"/>
      <c r="P1104" s="41"/>
      <c r="Q1104" s="51"/>
    </row>
    <row r="1105" spans="1:17" ht="12.75">
      <c r="A1105" s="41">
        <v>2015</v>
      </c>
      <c r="B1105" s="41" t="s">
        <v>2670</v>
      </c>
      <c r="C1105" s="41">
        <v>140110300</v>
      </c>
      <c r="D1105" s="41">
        <v>140110300</v>
      </c>
      <c r="E1105" s="43" t="s">
        <v>2055</v>
      </c>
      <c r="G1105" s="43" t="s">
        <v>2056</v>
      </c>
      <c r="H1105" s="41">
        <v>106</v>
      </c>
      <c r="I1105" s="43" t="s">
        <v>2805</v>
      </c>
      <c r="J1105" s="50">
        <v>1201200</v>
      </c>
      <c r="K1105" s="50">
        <v>9891</v>
      </c>
      <c r="L1105" s="50">
        <v>51700</v>
      </c>
      <c r="M1105" s="51"/>
      <c r="N1105" s="51"/>
      <c r="O1105" s="51"/>
      <c r="P1105" s="41"/>
      <c r="Q1105" s="51"/>
    </row>
    <row r="1106" spans="1:17" ht="12.75">
      <c r="A1106" s="41">
        <v>2015</v>
      </c>
      <c r="B1106" s="41" t="s">
        <v>2670</v>
      </c>
      <c r="C1106" s="41">
        <v>140110400</v>
      </c>
      <c r="D1106" s="41">
        <v>140110400</v>
      </c>
      <c r="E1106" s="43" t="s">
        <v>2057</v>
      </c>
      <c r="F1106" s="43" t="s">
        <v>2058</v>
      </c>
      <c r="G1106" s="43" t="s">
        <v>2056</v>
      </c>
      <c r="H1106" s="41">
        <v>106</v>
      </c>
      <c r="I1106" s="43" t="s">
        <v>2805</v>
      </c>
      <c r="J1106" s="50">
        <v>1524300</v>
      </c>
      <c r="K1106" s="50">
        <v>7670</v>
      </c>
      <c r="L1106" s="50">
        <v>48500</v>
      </c>
      <c r="M1106" s="51"/>
      <c r="N1106" s="51"/>
      <c r="O1106" s="51"/>
      <c r="P1106" s="41"/>
      <c r="Q1106" s="51"/>
    </row>
    <row r="1107" spans="1:17" ht="12.75">
      <c r="A1107" s="41">
        <v>2015</v>
      </c>
      <c r="B1107" s="41" t="s">
        <v>2670</v>
      </c>
      <c r="C1107" s="41">
        <v>140110600</v>
      </c>
      <c r="D1107" s="41">
        <v>140110600</v>
      </c>
      <c r="E1107" s="43" t="s">
        <v>2059</v>
      </c>
      <c r="G1107" s="43" t="s">
        <v>2060</v>
      </c>
      <c r="H1107" s="41">
        <v>101</v>
      </c>
      <c r="I1107" s="43" t="s">
        <v>2689</v>
      </c>
      <c r="J1107" s="50">
        <v>741500</v>
      </c>
      <c r="K1107" s="50">
        <v>7415</v>
      </c>
      <c r="L1107" s="50">
        <v>0</v>
      </c>
      <c r="M1107" s="51"/>
      <c r="N1107" s="51"/>
      <c r="O1107" s="51"/>
      <c r="P1107" s="41"/>
      <c r="Q1107" s="51"/>
    </row>
    <row r="1108" spans="1:17" ht="12.75">
      <c r="A1108" s="41">
        <v>2015</v>
      </c>
      <c r="B1108" s="41" t="s">
        <v>2670</v>
      </c>
      <c r="C1108" s="41">
        <v>140110700</v>
      </c>
      <c r="D1108" s="41">
        <v>140110700</v>
      </c>
      <c r="E1108" s="43" t="s">
        <v>2061</v>
      </c>
      <c r="G1108" s="43" t="s">
        <v>2062</v>
      </c>
      <c r="H1108" s="41">
        <v>101</v>
      </c>
      <c r="I1108" s="43" t="s">
        <v>2689</v>
      </c>
      <c r="J1108" s="50">
        <v>694300</v>
      </c>
      <c r="K1108" s="50">
        <v>4306</v>
      </c>
      <c r="L1108" s="50">
        <v>0</v>
      </c>
      <c r="M1108" s="51"/>
      <c r="N1108" s="51"/>
      <c r="O1108" s="51"/>
      <c r="P1108" s="41"/>
      <c r="Q1108" s="51"/>
    </row>
    <row r="1109" spans="1:17" ht="12.75">
      <c r="A1109" s="41">
        <v>2015</v>
      </c>
      <c r="B1109" s="41" t="s">
        <v>2670</v>
      </c>
      <c r="C1109" s="41">
        <v>140110750</v>
      </c>
      <c r="D1109" s="41">
        <v>140110750</v>
      </c>
      <c r="E1109" s="43" t="s">
        <v>2063</v>
      </c>
      <c r="G1109" s="43" t="s">
        <v>2064</v>
      </c>
      <c r="H1109" s="41">
        <v>101</v>
      </c>
      <c r="I1109" s="43" t="s">
        <v>2689</v>
      </c>
      <c r="J1109" s="50">
        <v>142800</v>
      </c>
      <c r="K1109" s="50">
        <v>1076</v>
      </c>
      <c r="L1109" s="50">
        <v>0</v>
      </c>
      <c r="M1109" s="51"/>
      <c r="N1109" s="51"/>
      <c r="O1109" s="51"/>
      <c r="P1109" s="41"/>
      <c r="Q1109" s="51"/>
    </row>
    <row r="1110" spans="1:17" ht="12.75">
      <c r="A1110" s="41">
        <v>2015</v>
      </c>
      <c r="B1110" s="41" t="s">
        <v>2670</v>
      </c>
      <c r="C1110" s="41">
        <v>140120100</v>
      </c>
      <c r="D1110" s="41">
        <v>140120100</v>
      </c>
      <c r="E1110" s="43" t="s">
        <v>2065</v>
      </c>
      <c r="F1110" s="43" t="s">
        <v>2066</v>
      </c>
      <c r="G1110" s="43" t="s">
        <v>2067</v>
      </c>
      <c r="H1110" s="41">
        <v>101</v>
      </c>
      <c r="I1110" s="43" t="s">
        <v>2689</v>
      </c>
      <c r="J1110" s="50">
        <v>1408500</v>
      </c>
      <c r="K1110" s="50">
        <v>14085</v>
      </c>
      <c r="L1110" s="50">
        <v>0</v>
      </c>
      <c r="M1110" s="51"/>
      <c r="N1110" s="51"/>
      <c r="O1110" s="51"/>
      <c r="P1110" s="41"/>
      <c r="Q1110" s="51"/>
    </row>
    <row r="1111" spans="1:17" ht="12.75">
      <c r="A1111" s="41">
        <v>2015</v>
      </c>
      <c r="B1111" s="41" t="s">
        <v>2670</v>
      </c>
      <c r="C1111" s="41">
        <v>140120200</v>
      </c>
      <c r="D1111" s="41">
        <v>140120200</v>
      </c>
      <c r="E1111" s="43" t="s">
        <v>2068</v>
      </c>
      <c r="G1111" s="43" t="s">
        <v>2069</v>
      </c>
      <c r="H1111" s="41">
        <v>101</v>
      </c>
      <c r="I1111" s="43" t="s">
        <v>2689</v>
      </c>
      <c r="J1111" s="50">
        <v>1729500</v>
      </c>
      <c r="K1111" s="50">
        <v>9237</v>
      </c>
      <c r="L1111" s="50">
        <v>163100</v>
      </c>
      <c r="M1111" s="51"/>
      <c r="N1111" s="51"/>
      <c r="O1111" s="51"/>
      <c r="P1111" s="41"/>
      <c r="Q1111" s="51"/>
    </row>
    <row r="1112" spans="1:17" ht="12.75">
      <c r="A1112" s="41">
        <v>2015</v>
      </c>
      <c r="B1112" s="41" t="s">
        <v>2670</v>
      </c>
      <c r="C1112" s="41">
        <v>140120300</v>
      </c>
      <c r="D1112" s="41">
        <v>140120300</v>
      </c>
      <c r="E1112" s="43" t="s">
        <v>2070</v>
      </c>
      <c r="F1112" s="43" t="s">
        <v>2071</v>
      </c>
      <c r="G1112" s="43" t="s">
        <v>2072</v>
      </c>
      <c r="H1112" s="41">
        <v>101</v>
      </c>
      <c r="I1112" s="43" t="s">
        <v>2689</v>
      </c>
      <c r="J1112" s="50">
        <v>1361400</v>
      </c>
      <c r="K1112" s="50">
        <v>13614</v>
      </c>
      <c r="L1112" s="50">
        <v>0</v>
      </c>
      <c r="M1112" s="51"/>
      <c r="N1112" s="51"/>
      <c r="O1112" s="51"/>
      <c r="P1112" s="41"/>
      <c r="Q1112" s="51"/>
    </row>
    <row r="1113" spans="1:17" ht="12.75">
      <c r="A1113" s="41">
        <v>2015</v>
      </c>
      <c r="B1113" s="41" t="s">
        <v>2670</v>
      </c>
      <c r="C1113" s="41">
        <v>140120400</v>
      </c>
      <c r="D1113" s="41">
        <v>140120400</v>
      </c>
      <c r="E1113" s="43" t="s">
        <v>2073</v>
      </c>
      <c r="F1113" s="43" t="s">
        <v>2074</v>
      </c>
      <c r="G1113" s="43" t="s">
        <v>2072</v>
      </c>
      <c r="H1113" s="41">
        <v>101</v>
      </c>
      <c r="I1113" s="43" t="s">
        <v>2689</v>
      </c>
      <c r="J1113" s="50">
        <v>139100</v>
      </c>
      <c r="K1113" s="50">
        <v>1391</v>
      </c>
      <c r="L1113" s="50">
        <v>75700</v>
      </c>
      <c r="M1113" s="51"/>
      <c r="N1113" s="51"/>
      <c r="O1113" s="51"/>
      <c r="P1113" s="41"/>
      <c r="Q1113" s="51"/>
    </row>
    <row r="1114" spans="1:17" ht="12.75">
      <c r="A1114" s="41">
        <v>2015</v>
      </c>
      <c r="B1114" s="41" t="s">
        <v>2670</v>
      </c>
      <c r="C1114" s="41">
        <v>140120500</v>
      </c>
      <c r="D1114" s="41">
        <v>140120500</v>
      </c>
      <c r="E1114" s="43" t="s">
        <v>2075</v>
      </c>
      <c r="F1114" s="43" t="s">
        <v>2076</v>
      </c>
      <c r="G1114" s="43" t="s">
        <v>2077</v>
      </c>
      <c r="H1114" s="41">
        <v>101</v>
      </c>
      <c r="I1114" s="43" t="s">
        <v>2689</v>
      </c>
      <c r="J1114" s="50">
        <v>1427200</v>
      </c>
      <c r="K1114" s="50">
        <v>14272</v>
      </c>
      <c r="L1114" s="50">
        <v>0</v>
      </c>
      <c r="M1114" s="51"/>
      <c r="N1114" s="51"/>
      <c r="O1114" s="51"/>
      <c r="P1114" s="41"/>
      <c r="Q1114" s="51"/>
    </row>
    <row r="1115" spans="1:17" ht="12.75">
      <c r="A1115" s="41">
        <v>2015</v>
      </c>
      <c r="B1115" s="41" t="s">
        <v>2670</v>
      </c>
      <c r="C1115" s="41">
        <v>140120600</v>
      </c>
      <c r="D1115" s="41">
        <v>140120600</v>
      </c>
      <c r="E1115" s="43" t="s">
        <v>2078</v>
      </c>
      <c r="G1115" s="43" t="s">
        <v>2079</v>
      </c>
      <c r="H1115" s="41">
        <v>201</v>
      </c>
      <c r="I1115" s="43" t="s">
        <v>2681</v>
      </c>
      <c r="J1115" s="50">
        <v>97300</v>
      </c>
      <c r="K1115" s="50">
        <v>688</v>
      </c>
      <c r="L1115" s="50">
        <v>97300</v>
      </c>
      <c r="M1115" s="51"/>
      <c r="N1115" s="51"/>
      <c r="O1115" s="51"/>
      <c r="P1115" s="41"/>
      <c r="Q1115" s="51"/>
    </row>
    <row r="1116" spans="1:17" ht="12.75">
      <c r="A1116" s="41">
        <v>2015</v>
      </c>
      <c r="B1116" s="41" t="s">
        <v>2670</v>
      </c>
      <c r="C1116" s="41">
        <v>140130100</v>
      </c>
      <c r="D1116" s="41">
        <v>140130100</v>
      </c>
      <c r="E1116" s="43" t="s">
        <v>1940</v>
      </c>
      <c r="G1116" s="43" t="s">
        <v>1941</v>
      </c>
      <c r="H1116" s="41">
        <v>101</v>
      </c>
      <c r="I1116" s="43" t="s">
        <v>2689</v>
      </c>
      <c r="J1116" s="50">
        <v>1430400</v>
      </c>
      <c r="K1116" s="50">
        <v>10565</v>
      </c>
      <c r="L1116" s="50">
        <v>0</v>
      </c>
      <c r="M1116" s="51"/>
      <c r="N1116" s="51"/>
      <c r="O1116" s="51"/>
      <c r="P1116" s="41"/>
      <c r="Q1116" s="51"/>
    </row>
    <row r="1117" spans="1:17" ht="12.75">
      <c r="A1117" s="41">
        <v>2015</v>
      </c>
      <c r="B1117" s="41" t="s">
        <v>2670</v>
      </c>
      <c r="C1117" s="41">
        <v>140130150</v>
      </c>
      <c r="D1117" s="41">
        <v>140130150</v>
      </c>
      <c r="E1117" s="43" t="s">
        <v>2080</v>
      </c>
      <c r="G1117" s="43" t="s">
        <v>2081</v>
      </c>
      <c r="H1117" s="41">
        <v>201</v>
      </c>
      <c r="I1117" s="43" t="s">
        <v>2681</v>
      </c>
      <c r="J1117" s="50">
        <v>95000</v>
      </c>
      <c r="K1117" s="50">
        <v>663</v>
      </c>
      <c r="L1117" s="50">
        <v>95000</v>
      </c>
      <c r="M1117" s="51"/>
      <c r="N1117" s="51"/>
      <c r="O1117" s="51"/>
      <c r="P1117" s="41"/>
      <c r="Q1117" s="51"/>
    </row>
    <row r="1118" spans="1:17" ht="12.75">
      <c r="A1118" s="41">
        <v>2015</v>
      </c>
      <c r="B1118" s="41" t="s">
        <v>2670</v>
      </c>
      <c r="C1118" s="41">
        <v>140130200</v>
      </c>
      <c r="D1118" s="41">
        <v>140130200</v>
      </c>
      <c r="E1118" s="43" t="s">
        <v>1966</v>
      </c>
      <c r="G1118" s="43" t="s">
        <v>1967</v>
      </c>
      <c r="H1118" s="41">
        <v>101</v>
      </c>
      <c r="I1118" s="43" t="s">
        <v>2689</v>
      </c>
      <c r="J1118" s="50">
        <v>365500</v>
      </c>
      <c r="K1118" s="50">
        <v>1987</v>
      </c>
      <c r="L1118" s="50">
        <v>0</v>
      </c>
      <c r="M1118" s="51"/>
      <c r="N1118" s="51"/>
      <c r="O1118" s="51"/>
      <c r="P1118" s="41"/>
      <c r="Q1118" s="51"/>
    </row>
    <row r="1119" spans="1:17" ht="12.75">
      <c r="A1119" s="41">
        <v>2015</v>
      </c>
      <c r="B1119" s="41" t="s">
        <v>2670</v>
      </c>
      <c r="C1119" s="41">
        <v>140130500</v>
      </c>
      <c r="D1119" s="41">
        <v>140130500</v>
      </c>
      <c r="E1119" s="43" t="s">
        <v>2082</v>
      </c>
      <c r="G1119" s="43" t="s">
        <v>2083</v>
      </c>
      <c r="H1119" s="41">
        <v>101</v>
      </c>
      <c r="I1119" s="43" t="s">
        <v>2689</v>
      </c>
      <c r="J1119" s="50">
        <v>318600</v>
      </c>
      <c r="K1119" s="50">
        <v>3186</v>
      </c>
      <c r="L1119" s="50">
        <v>30700</v>
      </c>
      <c r="M1119" s="51"/>
      <c r="N1119" s="51"/>
      <c r="O1119" s="51"/>
      <c r="P1119" s="41"/>
      <c r="Q1119" s="51"/>
    </row>
    <row r="1120" spans="1:17" ht="12.75">
      <c r="A1120" s="41">
        <v>2015</v>
      </c>
      <c r="B1120" s="41" t="s">
        <v>2670</v>
      </c>
      <c r="C1120" s="41">
        <v>140130550</v>
      </c>
      <c r="D1120" s="41">
        <v>140130550</v>
      </c>
      <c r="E1120" s="43" t="s">
        <v>2061</v>
      </c>
      <c r="G1120" s="43" t="s">
        <v>2062</v>
      </c>
      <c r="H1120" s="41">
        <v>101</v>
      </c>
      <c r="I1120" s="43" t="s">
        <v>2689</v>
      </c>
      <c r="J1120" s="50">
        <v>733900</v>
      </c>
      <c r="K1120" s="50">
        <v>3670</v>
      </c>
      <c r="L1120" s="50">
        <v>0</v>
      </c>
      <c r="M1120" s="51"/>
      <c r="N1120" s="51"/>
      <c r="O1120" s="51"/>
      <c r="P1120" s="41"/>
      <c r="Q1120" s="51"/>
    </row>
    <row r="1121" spans="1:17" ht="12.75">
      <c r="A1121" s="41">
        <v>2015</v>
      </c>
      <c r="B1121" s="41" t="s">
        <v>2670</v>
      </c>
      <c r="C1121" s="41">
        <v>140130575</v>
      </c>
      <c r="D1121" s="41">
        <v>140130575</v>
      </c>
      <c r="E1121" s="43" t="s">
        <v>2084</v>
      </c>
      <c r="G1121" s="43" t="s">
        <v>2084</v>
      </c>
      <c r="H1121" s="41">
        <v>101</v>
      </c>
      <c r="I1121" s="43" t="s">
        <v>2689</v>
      </c>
      <c r="J1121" s="50">
        <v>275800</v>
      </c>
      <c r="K1121" s="50">
        <v>1930</v>
      </c>
      <c r="L1121" s="50">
        <v>0</v>
      </c>
      <c r="M1121" s="51"/>
      <c r="N1121" s="51"/>
      <c r="O1121" s="51"/>
      <c r="P1121" s="41"/>
      <c r="Q1121" s="51"/>
    </row>
    <row r="1122" spans="1:17" ht="12.75">
      <c r="A1122" s="41">
        <v>2015</v>
      </c>
      <c r="B1122" s="41" t="s">
        <v>2670</v>
      </c>
      <c r="C1122" s="41">
        <v>140130600</v>
      </c>
      <c r="D1122" s="41">
        <v>140130600</v>
      </c>
      <c r="E1122" s="43" t="s">
        <v>2085</v>
      </c>
      <c r="F1122" s="43" t="s">
        <v>2086</v>
      </c>
      <c r="G1122" s="43" t="s">
        <v>2087</v>
      </c>
      <c r="H1122" s="41">
        <v>101</v>
      </c>
      <c r="I1122" s="43" t="s">
        <v>2689</v>
      </c>
      <c r="J1122" s="50">
        <v>1513300</v>
      </c>
      <c r="K1122" s="50">
        <v>15133</v>
      </c>
      <c r="L1122" s="50">
        <v>0</v>
      </c>
      <c r="M1122" s="51"/>
      <c r="N1122" s="51"/>
      <c r="O1122" s="51"/>
      <c r="P1122" s="41"/>
      <c r="Q1122" s="51"/>
    </row>
    <row r="1123" spans="1:17" ht="12.75">
      <c r="A1123" s="41">
        <v>2015</v>
      </c>
      <c r="B1123" s="41" t="s">
        <v>2670</v>
      </c>
      <c r="C1123" s="41">
        <v>140130700</v>
      </c>
      <c r="D1123" s="41">
        <v>140130700</v>
      </c>
      <c r="E1123" s="43" t="s">
        <v>3537</v>
      </c>
      <c r="G1123" s="43" t="s">
        <v>3538</v>
      </c>
      <c r="H1123" s="41">
        <v>101</v>
      </c>
      <c r="I1123" s="43" t="s">
        <v>2689</v>
      </c>
      <c r="J1123" s="50">
        <v>310100</v>
      </c>
      <c r="K1123" s="50">
        <v>1551</v>
      </c>
      <c r="L1123" s="50">
        <v>0</v>
      </c>
      <c r="M1123" s="51"/>
      <c r="N1123" s="51"/>
      <c r="O1123" s="51"/>
      <c r="P1123" s="41"/>
      <c r="Q1123" s="51"/>
    </row>
    <row r="1124" spans="1:17" ht="12.75">
      <c r="A1124" s="41">
        <v>2015</v>
      </c>
      <c r="B1124" s="41" t="s">
        <v>2670</v>
      </c>
      <c r="C1124" s="41">
        <v>140130750</v>
      </c>
      <c r="D1124" s="41">
        <v>140130750</v>
      </c>
      <c r="E1124" s="43" t="s">
        <v>2088</v>
      </c>
      <c r="G1124" s="43" t="s">
        <v>2089</v>
      </c>
      <c r="H1124" s="41">
        <v>101</v>
      </c>
      <c r="I1124" s="43" t="s">
        <v>2689</v>
      </c>
      <c r="J1124" s="50">
        <v>417000</v>
      </c>
      <c r="K1124" s="50">
        <v>4170</v>
      </c>
      <c r="L1124" s="50">
        <v>0</v>
      </c>
      <c r="M1124" s="51"/>
      <c r="N1124" s="51"/>
      <c r="O1124" s="51"/>
      <c r="P1124" s="41"/>
      <c r="Q1124" s="51"/>
    </row>
    <row r="1125" spans="1:17" ht="12.75">
      <c r="A1125" s="41">
        <v>2015</v>
      </c>
      <c r="B1125" s="41" t="s">
        <v>2670</v>
      </c>
      <c r="C1125" s="41">
        <v>140130800</v>
      </c>
      <c r="D1125" s="41">
        <v>140130800</v>
      </c>
      <c r="E1125" s="43" t="s">
        <v>2090</v>
      </c>
      <c r="G1125" s="43" t="s">
        <v>2091</v>
      </c>
      <c r="H1125" s="41">
        <v>101</v>
      </c>
      <c r="I1125" s="43" t="s">
        <v>2689</v>
      </c>
      <c r="J1125" s="50">
        <v>1272600</v>
      </c>
      <c r="K1125" s="50">
        <v>12726</v>
      </c>
      <c r="L1125" s="50">
        <v>0</v>
      </c>
      <c r="M1125" s="51"/>
      <c r="N1125" s="51"/>
      <c r="O1125" s="51"/>
      <c r="P1125" s="41"/>
      <c r="Q1125" s="51"/>
    </row>
    <row r="1126" spans="1:17" ht="12.75">
      <c r="A1126" s="41">
        <v>2015</v>
      </c>
      <c r="B1126" s="41" t="s">
        <v>2670</v>
      </c>
      <c r="C1126" s="41">
        <v>140140100</v>
      </c>
      <c r="D1126" s="41">
        <v>140140100</v>
      </c>
      <c r="E1126" s="43" t="s">
        <v>2092</v>
      </c>
      <c r="G1126" s="43" t="s">
        <v>2093</v>
      </c>
      <c r="H1126" s="41">
        <v>101</v>
      </c>
      <c r="I1126" s="43" t="s">
        <v>2689</v>
      </c>
      <c r="J1126" s="50">
        <v>358200</v>
      </c>
      <c r="K1126" s="50">
        <v>3135</v>
      </c>
      <c r="L1126" s="50">
        <v>0</v>
      </c>
      <c r="M1126" s="51"/>
      <c r="N1126" s="51"/>
      <c r="O1126" s="51"/>
      <c r="P1126" s="41"/>
      <c r="Q1126" s="51"/>
    </row>
    <row r="1127" spans="1:17" ht="12.75">
      <c r="A1127" s="41">
        <v>2015</v>
      </c>
      <c r="B1127" s="41" t="s">
        <v>2670</v>
      </c>
      <c r="C1127" s="41">
        <v>140140200</v>
      </c>
      <c r="D1127" s="41">
        <v>140140200</v>
      </c>
      <c r="E1127" s="43" t="s">
        <v>2094</v>
      </c>
      <c r="F1127" s="43" t="s">
        <v>2772</v>
      </c>
      <c r="G1127" s="43" t="s">
        <v>2095</v>
      </c>
      <c r="H1127" s="41">
        <v>101</v>
      </c>
      <c r="I1127" s="43" t="s">
        <v>2689</v>
      </c>
      <c r="J1127" s="50">
        <v>1045000</v>
      </c>
      <c r="K1127" s="50">
        <v>5225</v>
      </c>
      <c r="L1127" s="50">
        <v>0</v>
      </c>
      <c r="M1127" s="51"/>
      <c r="N1127" s="51"/>
      <c r="O1127" s="51"/>
      <c r="P1127" s="41"/>
      <c r="Q1127" s="51"/>
    </row>
    <row r="1128" spans="1:17" ht="12.75">
      <c r="A1128" s="41">
        <v>2015</v>
      </c>
      <c r="B1128" s="41" t="s">
        <v>2670</v>
      </c>
      <c r="C1128" s="41">
        <v>140140250</v>
      </c>
      <c r="D1128" s="41">
        <v>140140250</v>
      </c>
      <c r="E1128" s="43" t="s">
        <v>2096</v>
      </c>
      <c r="G1128" s="43" t="s">
        <v>2097</v>
      </c>
      <c r="H1128" s="41">
        <v>101</v>
      </c>
      <c r="I1128" s="43" t="s">
        <v>2689</v>
      </c>
      <c r="J1128" s="50">
        <v>878600</v>
      </c>
      <c r="K1128" s="50">
        <v>4675</v>
      </c>
      <c r="L1128" s="50">
        <v>111000</v>
      </c>
      <c r="M1128" s="51"/>
      <c r="N1128" s="51"/>
      <c r="O1128" s="51"/>
      <c r="P1128" s="41"/>
      <c r="Q1128" s="51"/>
    </row>
    <row r="1129" spans="1:17" ht="12.75">
      <c r="A1129" s="41">
        <v>2015</v>
      </c>
      <c r="B1129" s="41" t="s">
        <v>2670</v>
      </c>
      <c r="C1129" s="41">
        <v>140140400</v>
      </c>
      <c r="D1129" s="41">
        <v>140140400</v>
      </c>
      <c r="E1129" s="43" t="s">
        <v>2092</v>
      </c>
      <c r="G1129" s="43" t="s">
        <v>2093</v>
      </c>
      <c r="H1129" s="41">
        <v>101</v>
      </c>
      <c r="I1129" s="43" t="s">
        <v>2689</v>
      </c>
      <c r="J1129" s="50">
        <v>1548600</v>
      </c>
      <c r="K1129" s="50">
        <v>13551</v>
      </c>
      <c r="L1129" s="50">
        <v>0</v>
      </c>
      <c r="M1129" s="51"/>
      <c r="N1129" s="51"/>
      <c r="O1129" s="51"/>
      <c r="P1129" s="41"/>
      <c r="Q1129" s="51"/>
    </row>
    <row r="1130" spans="1:17" ht="12.75">
      <c r="A1130" s="41">
        <v>2015</v>
      </c>
      <c r="B1130" s="41" t="s">
        <v>2670</v>
      </c>
      <c r="C1130" s="41">
        <v>140140500</v>
      </c>
      <c r="D1130" s="41">
        <v>140140500</v>
      </c>
      <c r="E1130" s="43" t="s">
        <v>1940</v>
      </c>
      <c r="G1130" s="43" t="s">
        <v>1941</v>
      </c>
      <c r="H1130" s="41">
        <v>101</v>
      </c>
      <c r="I1130" s="43" t="s">
        <v>2689</v>
      </c>
      <c r="J1130" s="50">
        <v>735300</v>
      </c>
      <c r="K1130" s="50">
        <v>7353</v>
      </c>
      <c r="L1130" s="50">
        <v>0</v>
      </c>
      <c r="M1130" s="51"/>
      <c r="N1130" s="51"/>
      <c r="O1130" s="51"/>
      <c r="P1130" s="41"/>
      <c r="Q1130" s="51"/>
    </row>
    <row r="1131" spans="1:17" ht="12.75">
      <c r="A1131" s="41">
        <v>2015</v>
      </c>
      <c r="B1131" s="41" t="s">
        <v>2670</v>
      </c>
      <c r="C1131" s="41">
        <v>140140850</v>
      </c>
      <c r="D1131" s="41">
        <v>140140850</v>
      </c>
      <c r="E1131" s="43" t="s">
        <v>2098</v>
      </c>
      <c r="G1131" s="43" t="s">
        <v>2099</v>
      </c>
      <c r="H1131" s="41">
        <v>201</v>
      </c>
      <c r="I1131" s="43" t="s">
        <v>2681</v>
      </c>
      <c r="J1131" s="50">
        <v>80800</v>
      </c>
      <c r="K1131" s="50">
        <v>508</v>
      </c>
      <c r="L1131" s="50">
        <v>80800</v>
      </c>
      <c r="M1131" s="51"/>
      <c r="N1131" s="51"/>
      <c r="O1131" s="51"/>
      <c r="P1131" s="41"/>
      <c r="Q1131" s="51"/>
    </row>
    <row r="1132" spans="1:17" ht="12.75">
      <c r="A1132" s="41">
        <v>2015</v>
      </c>
      <c r="B1132" s="41" t="s">
        <v>2670</v>
      </c>
      <c r="C1132" s="41">
        <v>140150100</v>
      </c>
      <c r="D1132" s="41">
        <v>140150100</v>
      </c>
      <c r="E1132" s="43" t="s">
        <v>2100</v>
      </c>
      <c r="G1132" s="43" t="s">
        <v>2101</v>
      </c>
      <c r="H1132" s="41">
        <v>105</v>
      </c>
      <c r="I1132" s="43" t="s">
        <v>2675</v>
      </c>
      <c r="J1132" s="50">
        <v>636500</v>
      </c>
      <c r="K1132" s="50">
        <v>2860</v>
      </c>
      <c r="L1132" s="50">
        <v>0</v>
      </c>
      <c r="M1132" s="51"/>
      <c r="N1132" s="51"/>
      <c r="O1132" s="51"/>
      <c r="P1132" s="41"/>
      <c r="Q1132" s="51"/>
    </row>
    <row r="1133" spans="1:17" ht="12.75">
      <c r="A1133" s="41">
        <v>2015</v>
      </c>
      <c r="B1133" s="41" t="s">
        <v>2670</v>
      </c>
      <c r="C1133" s="41">
        <v>140150150</v>
      </c>
      <c r="D1133" s="41">
        <v>140150150</v>
      </c>
      <c r="E1133" s="43" t="s">
        <v>2061</v>
      </c>
      <c r="G1133" s="43" t="s">
        <v>2062</v>
      </c>
      <c r="H1133" s="41">
        <v>101</v>
      </c>
      <c r="I1133" s="43" t="s">
        <v>2689</v>
      </c>
      <c r="J1133" s="50">
        <v>194000</v>
      </c>
      <c r="K1133" s="50">
        <v>970</v>
      </c>
      <c r="L1133" s="50">
        <v>0</v>
      </c>
      <c r="M1133" s="51"/>
      <c r="N1133" s="51"/>
      <c r="O1133" s="51"/>
      <c r="P1133" s="41"/>
      <c r="Q1133" s="51"/>
    </row>
    <row r="1134" spans="1:17" ht="12.75">
      <c r="A1134" s="41">
        <v>2015</v>
      </c>
      <c r="B1134" s="41" t="s">
        <v>2670</v>
      </c>
      <c r="C1134" s="41">
        <v>140150200</v>
      </c>
      <c r="D1134" s="41">
        <v>140150200</v>
      </c>
      <c r="E1134" s="43" t="s">
        <v>3073</v>
      </c>
      <c r="G1134" s="43" t="s">
        <v>3074</v>
      </c>
      <c r="H1134" s="41">
        <v>101</v>
      </c>
      <c r="I1134" s="43" t="s">
        <v>2689</v>
      </c>
      <c r="J1134" s="50">
        <v>1257100</v>
      </c>
      <c r="K1134" s="50">
        <v>12571</v>
      </c>
      <c r="L1134" s="50">
        <v>0</v>
      </c>
      <c r="M1134" s="51"/>
      <c r="N1134" s="51"/>
      <c r="O1134" s="51"/>
      <c r="P1134" s="41"/>
      <c r="Q1134" s="51"/>
    </row>
    <row r="1135" spans="1:17" ht="12.75">
      <c r="A1135" s="41">
        <v>2015</v>
      </c>
      <c r="B1135" s="41" t="s">
        <v>2670</v>
      </c>
      <c r="C1135" s="41">
        <v>140150300</v>
      </c>
      <c r="D1135" s="41">
        <v>140150300</v>
      </c>
      <c r="E1135" s="43" t="s">
        <v>3659</v>
      </c>
      <c r="F1135" s="43" t="s">
        <v>3648</v>
      </c>
      <c r="G1135" s="43" t="s">
        <v>3660</v>
      </c>
      <c r="H1135" s="41">
        <v>981</v>
      </c>
      <c r="I1135" s="43" t="s">
        <v>3156</v>
      </c>
      <c r="J1135" s="50">
        <v>240000</v>
      </c>
      <c r="K1135" s="50">
        <v>0</v>
      </c>
      <c r="L1135" s="50">
        <v>0</v>
      </c>
      <c r="M1135" s="51"/>
      <c r="N1135" s="51"/>
      <c r="O1135" s="51"/>
      <c r="P1135" s="41"/>
      <c r="Q1135" s="51"/>
    </row>
    <row r="1136" spans="1:17" ht="12.75">
      <c r="A1136" s="41">
        <v>2015</v>
      </c>
      <c r="B1136" s="41" t="s">
        <v>2670</v>
      </c>
      <c r="C1136" s="41">
        <v>140150400</v>
      </c>
      <c r="D1136" s="41">
        <v>140150400</v>
      </c>
      <c r="E1136" s="43" t="s">
        <v>3073</v>
      </c>
      <c r="G1136" s="43" t="s">
        <v>3074</v>
      </c>
      <c r="H1136" s="41">
        <v>101</v>
      </c>
      <c r="I1136" s="43" t="s">
        <v>2689</v>
      </c>
      <c r="J1136" s="50">
        <v>781100</v>
      </c>
      <c r="K1136" s="50">
        <v>7811</v>
      </c>
      <c r="L1136" s="50">
        <v>0</v>
      </c>
      <c r="M1136" s="51"/>
      <c r="N1136" s="51"/>
      <c r="O1136" s="51"/>
      <c r="P1136" s="41"/>
      <c r="Q1136" s="51"/>
    </row>
    <row r="1137" spans="1:17" ht="12.75">
      <c r="A1137" s="41">
        <v>2015</v>
      </c>
      <c r="B1137" s="41" t="s">
        <v>2670</v>
      </c>
      <c r="C1137" s="41">
        <v>140150500</v>
      </c>
      <c r="D1137" s="41">
        <v>140150500</v>
      </c>
      <c r="E1137" s="43" t="s">
        <v>2100</v>
      </c>
      <c r="G1137" s="43" t="s">
        <v>2102</v>
      </c>
      <c r="H1137" s="41">
        <v>105</v>
      </c>
      <c r="I1137" s="43" t="s">
        <v>2675</v>
      </c>
      <c r="J1137" s="50">
        <v>1425700</v>
      </c>
      <c r="K1137" s="50">
        <v>7129</v>
      </c>
      <c r="L1137" s="50">
        <v>0</v>
      </c>
      <c r="M1137" s="51"/>
      <c r="N1137" s="51"/>
      <c r="O1137" s="51"/>
      <c r="P1137" s="41"/>
      <c r="Q1137" s="51"/>
    </row>
    <row r="1138" spans="1:17" ht="12.75">
      <c r="A1138" s="41">
        <v>2015</v>
      </c>
      <c r="B1138" s="41" t="s">
        <v>2670</v>
      </c>
      <c r="C1138" s="41">
        <v>140160100</v>
      </c>
      <c r="D1138" s="41">
        <v>140160100</v>
      </c>
      <c r="E1138" s="43" t="s">
        <v>2103</v>
      </c>
      <c r="G1138" s="43" t="s">
        <v>2104</v>
      </c>
      <c r="H1138" s="41">
        <v>101</v>
      </c>
      <c r="I1138" s="43" t="s">
        <v>2689</v>
      </c>
      <c r="J1138" s="50">
        <v>453400</v>
      </c>
      <c r="K1138" s="50">
        <v>2267</v>
      </c>
      <c r="L1138" s="50">
        <v>0</v>
      </c>
      <c r="M1138" s="51"/>
      <c r="N1138" s="51"/>
      <c r="O1138" s="51"/>
      <c r="P1138" s="41"/>
      <c r="Q1138" s="51"/>
    </row>
    <row r="1139" spans="1:17" ht="12.75">
      <c r="A1139" s="41">
        <v>2015</v>
      </c>
      <c r="B1139" s="41" t="s">
        <v>2670</v>
      </c>
      <c r="C1139" s="41">
        <v>140160200</v>
      </c>
      <c r="D1139" s="41">
        <v>140160200</v>
      </c>
      <c r="E1139" s="43" t="s">
        <v>3894</v>
      </c>
      <c r="G1139" s="43" t="s">
        <v>3895</v>
      </c>
      <c r="H1139" s="41">
        <v>101</v>
      </c>
      <c r="I1139" s="43" t="s">
        <v>2689</v>
      </c>
      <c r="J1139" s="50">
        <v>1330200</v>
      </c>
      <c r="K1139" s="50">
        <v>13302</v>
      </c>
      <c r="L1139" s="50">
        <v>0</v>
      </c>
      <c r="M1139" s="51"/>
      <c r="N1139" s="51"/>
      <c r="O1139" s="51"/>
      <c r="P1139" s="41"/>
      <c r="Q1139" s="51"/>
    </row>
    <row r="1140" spans="1:17" ht="12.75">
      <c r="A1140" s="41">
        <v>2015</v>
      </c>
      <c r="B1140" s="41" t="s">
        <v>2670</v>
      </c>
      <c r="C1140" s="41">
        <v>140160250</v>
      </c>
      <c r="D1140" s="41">
        <v>140160250</v>
      </c>
      <c r="E1140" s="43" t="s">
        <v>2105</v>
      </c>
      <c r="G1140" s="43" t="s">
        <v>2106</v>
      </c>
      <c r="H1140" s="41">
        <v>201</v>
      </c>
      <c r="I1140" s="43" t="s">
        <v>2681</v>
      </c>
      <c r="J1140" s="50">
        <v>36200</v>
      </c>
      <c r="K1140" s="50">
        <v>362</v>
      </c>
      <c r="L1140" s="50">
        <v>36200</v>
      </c>
      <c r="M1140" s="51"/>
      <c r="N1140" s="51"/>
      <c r="O1140" s="51"/>
      <c r="P1140" s="41"/>
      <c r="Q1140" s="51"/>
    </row>
    <row r="1141" spans="1:17" ht="12.75">
      <c r="A1141" s="41">
        <v>2015</v>
      </c>
      <c r="B1141" s="41" t="s">
        <v>2670</v>
      </c>
      <c r="C1141" s="41">
        <v>140160275</v>
      </c>
      <c r="D1141" s="41">
        <v>140160275</v>
      </c>
      <c r="E1141" s="43" t="s">
        <v>2107</v>
      </c>
      <c r="G1141" s="43" t="s">
        <v>2108</v>
      </c>
      <c r="H1141" s="41">
        <v>101</v>
      </c>
      <c r="I1141" s="43" t="s">
        <v>2689</v>
      </c>
      <c r="J1141" s="50">
        <v>21500</v>
      </c>
      <c r="K1141" s="50">
        <v>215</v>
      </c>
      <c r="L1141" s="50">
        <v>0</v>
      </c>
      <c r="M1141" s="51"/>
      <c r="N1141" s="51"/>
      <c r="O1141" s="51"/>
      <c r="P1141" s="41"/>
      <c r="Q1141" s="51"/>
    </row>
    <row r="1142" spans="1:17" ht="12.75">
      <c r="A1142" s="41">
        <v>2015</v>
      </c>
      <c r="B1142" s="41" t="s">
        <v>2670</v>
      </c>
      <c r="C1142" s="41">
        <v>140160300</v>
      </c>
      <c r="D1142" s="41">
        <v>140160300</v>
      </c>
      <c r="E1142" s="43" t="s">
        <v>2109</v>
      </c>
      <c r="G1142" s="43" t="s">
        <v>2110</v>
      </c>
      <c r="H1142" s="41">
        <v>101</v>
      </c>
      <c r="I1142" s="43" t="s">
        <v>2689</v>
      </c>
      <c r="J1142" s="50">
        <v>1282300</v>
      </c>
      <c r="K1142" s="50">
        <v>12823</v>
      </c>
      <c r="L1142" s="50">
        <v>0</v>
      </c>
      <c r="M1142" s="51"/>
      <c r="N1142" s="51"/>
      <c r="O1142" s="51"/>
      <c r="P1142" s="41"/>
      <c r="Q1142" s="51"/>
    </row>
    <row r="1143" spans="1:17" ht="12.75">
      <c r="A1143" s="41">
        <v>2015</v>
      </c>
      <c r="B1143" s="41" t="s">
        <v>2670</v>
      </c>
      <c r="C1143" s="41">
        <v>140160400</v>
      </c>
      <c r="D1143" s="41">
        <v>140160400</v>
      </c>
      <c r="E1143" s="43" t="s">
        <v>2111</v>
      </c>
      <c r="G1143" s="43" t="s">
        <v>2112</v>
      </c>
      <c r="H1143" s="41">
        <v>101</v>
      </c>
      <c r="I1143" s="43" t="s">
        <v>2689</v>
      </c>
      <c r="J1143" s="50">
        <v>649300</v>
      </c>
      <c r="K1143" s="50">
        <v>3247</v>
      </c>
      <c r="L1143" s="50">
        <v>0</v>
      </c>
      <c r="M1143" s="51"/>
      <c r="N1143" s="51"/>
      <c r="O1143" s="51"/>
      <c r="P1143" s="41"/>
      <c r="Q1143" s="51"/>
    </row>
    <row r="1144" spans="1:17" ht="12.75">
      <c r="A1144" s="41">
        <v>2015</v>
      </c>
      <c r="B1144" s="41" t="s">
        <v>2670</v>
      </c>
      <c r="C1144" s="41">
        <v>140160500</v>
      </c>
      <c r="D1144" s="41">
        <v>140160500</v>
      </c>
      <c r="E1144" s="43" t="s">
        <v>2113</v>
      </c>
      <c r="G1144" s="43" t="s">
        <v>2114</v>
      </c>
      <c r="H1144" s="41">
        <v>101</v>
      </c>
      <c r="I1144" s="43" t="s">
        <v>2689</v>
      </c>
      <c r="J1144" s="50">
        <v>1075900</v>
      </c>
      <c r="K1144" s="50">
        <v>6144</v>
      </c>
      <c r="L1144" s="50">
        <v>0</v>
      </c>
      <c r="M1144" s="51"/>
      <c r="N1144" s="51"/>
      <c r="O1144" s="51"/>
      <c r="P1144" s="41"/>
      <c r="Q1144" s="51"/>
    </row>
    <row r="1145" spans="1:17" ht="12.75">
      <c r="A1145" s="41">
        <v>2015</v>
      </c>
      <c r="B1145" s="41" t="s">
        <v>2670</v>
      </c>
      <c r="C1145" s="41">
        <v>140160600</v>
      </c>
      <c r="D1145" s="41">
        <v>140160600</v>
      </c>
      <c r="E1145" s="43" t="s">
        <v>2115</v>
      </c>
      <c r="G1145" s="43" t="s">
        <v>2116</v>
      </c>
      <c r="H1145" s="41">
        <v>105</v>
      </c>
      <c r="I1145" s="43" t="s">
        <v>2675</v>
      </c>
      <c r="J1145" s="50">
        <v>551400</v>
      </c>
      <c r="K1145" s="50">
        <v>2757</v>
      </c>
      <c r="L1145" s="50">
        <v>0</v>
      </c>
      <c r="M1145" s="51"/>
      <c r="N1145" s="51"/>
      <c r="O1145" s="51"/>
      <c r="P1145" s="41"/>
      <c r="Q1145" s="51"/>
    </row>
    <row r="1146" spans="1:17" ht="12.75">
      <c r="A1146" s="41">
        <v>2015</v>
      </c>
      <c r="B1146" s="41" t="s">
        <v>2670</v>
      </c>
      <c r="C1146" s="41">
        <v>140170100</v>
      </c>
      <c r="D1146" s="41">
        <v>140170100</v>
      </c>
      <c r="E1146" s="43" t="s">
        <v>2113</v>
      </c>
      <c r="G1146" s="43" t="s">
        <v>2114</v>
      </c>
      <c r="H1146" s="41">
        <v>101</v>
      </c>
      <c r="I1146" s="43" t="s">
        <v>2689</v>
      </c>
      <c r="J1146" s="50">
        <v>1026200</v>
      </c>
      <c r="K1146" s="50">
        <v>5180</v>
      </c>
      <c r="L1146" s="50">
        <v>49200</v>
      </c>
      <c r="M1146" s="51"/>
      <c r="N1146" s="51"/>
      <c r="O1146" s="51"/>
      <c r="P1146" s="41"/>
      <c r="Q1146" s="51"/>
    </row>
    <row r="1147" spans="1:17" ht="12.75">
      <c r="A1147" s="41">
        <v>2015</v>
      </c>
      <c r="B1147" s="41" t="s">
        <v>2670</v>
      </c>
      <c r="C1147" s="41">
        <v>140170200</v>
      </c>
      <c r="D1147" s="41">
        <v>140170200</v>
      </c>
      <c r="E1147" s="43" t="s">
        <v>1992</v>
      </c>
      <c r="F1147" s="43" t="s">
        <v>1993</v>
      </c>
      <c r="G1147" s="43" t="s">
        <v>1992</v>
      </c>
      <c r="H1147" s="41">
        <v>101</v>
      </c>
      <c r="I1147" s="43" t="s">
        <v>2689</v>
      </c>
      <c r="J1147" s="50">
        <v>573300</v>
      </c>
      <c r="K1147" s="50">
        <v>5733</v>
      </c>
      <c r="L1147" s="50">
        <v>0</v>
      </c>
      <c r="M1147" s="51"/>
      <c r="N1147" s="51"/>
      <c r="O1147" s="51"/>
      <c r="P1147" s="41"/>
      <c r="Q1147" s="51"/>
    </row>
    <row r="1148" spans="1:17" ht="12.75">
      <c r="A1148" s="41">
        <v>2015</v>
      </c>
      <c r="B1148" s="41" t="s">
        <v>2670</v>
      </c>
      <c r="C1148" s="41">
        <v>140170250</v>
      </c>
      <c r="D1148" s="41">
        <v>140170250</v>
      </c>
      <c r="E1148" s="43" t="s">
        <v>2117</v>
      </c>
      <c r="G1148" s="43" t="s">
        <v>2118</v>
      </c>
      <c r="H1148" s="41">
        <v>201</v>
      </c>
      <c r="I1148" s="43" t="s">
        <v>2681</v>
      </c>
      <c r="J1148" s="50">
        <v>122500</v>
      </c>
      <c r="K1148" s="50">
        <v>963</v>
      </c>
      <c r="L1148" s="50">
        <v>122500</v>
      </c>
      <c r="M1148" s="51"/>
      <c r="N1148" s="51"/>
      <c r="O1148" s="51"/>
      <c r="P1148" s="41"/>
      <c r="Q1148" s="51"/>
    </row>
    <row r="1149" spans="1:17" ht="12.75">
      <c r="A1149" s="41">
        <v>2015</v>
      </c>
      <c r="B1149" s="41" t="s">
        <v>2670</v>
      </c>
      <c r="C1149" s="41">
        <v>140170300</v>
      </c>
      <c r="D1149" s="41">
        <v>140170300</v>
      </c>
      <c r="E1149" s="43" t="s">
        <v>2006</v>
      </c>
      <c r="F1149" s="43" t="s">
        <v>2007</v>
      </c>
      <c r="G1149" s="43" t="s">
        <v>2008</v>
      </c>
      <c r="H1149" s="41">
        <v>105</v>
      </c>
      <c r="I1149" s="43" t="s">
        <v>2675</v>
      </c>
      <c r="J1149" s="50">
        <v>179700</v>
      </c>
      <c r="K1149" s="50">
        <v>899</v>
      </c>
      <c r="L1149" s="50">
        <v>0</v>
      </c>
      <c r="M1149" s="51"/>
      <c r="N1149" s="51"/>
      <c r="O1149" s="51"/>
      <c r="P1149" s="41"/>
      <c r="Q1149" s="51"/>
    </row>
    <row r="1150" spans="1:17" ht="12.75">
      <c r="A1150" s="41">
        <v>2015</v>
      </c>
      <c r="B1150" s="41" t="s">
        <v>2670</v>
      </c>
      <c r="C1150" s="41">
        <v>140170350</v>
      </c>
      <c r="D1150" s="41">
        <v>140170350</v>
      </c>
      <c r="E1150" s="43" t="s">
        <v>2111</v>
      </c>
      <c r="G1150" s="43" t="s">
        <v>2112</v>
      </c>
      <c r="H1150" s="41">
        <v>101</v>
      </c>
      <c r="I1150" s="43" t="s">
        <v>2689</v>
      </c>
      <c r="J1150" s="50">
        <v>288400</v>
      </c>
      <c r="K1150" s="50">
        <v>2376</v>
      </c>
      <c r="L1150" s="50">
        <v>221400</v>
      </c>
      <c r="M1150" s="51"/>
      <c r="N1150" s="51"/>
      <c r="O1150" s="51"/>
      <c r="P1150" s="41"/>
      <c r="Q1150" s="51"/>
    </row>
    <row r="1151" spans="1:17" ht="12.75">
      <c r="A1151" s="41">
        <v>2015</v>
      </c>
      <c r="B1151" s="41" t="s">
        <v>2670</v>
      </c>
      <c r="C1151" s="41">
        <v>140170400</v>
      </c>
      <c r="D1151" s="41">
        <v>140170400</v>
      </c>
      <c r="E1151" s="43" t="s">
        <v>2119</v>
      </c>
      <c r="G1151" s="43" t="s">
        <v>2120</v>
      </c>
      <c r="H1151" s="41">
        <v>101</v>
      </c>
      <c r="I1151" s="43" t="s">
        <v>2689</v>
      </c>
      <c r="J1151" s="50">
        <v>793700</v>
      </c>
      <c r="K1151" s="50">
        <v>4189</v>
      </c>
      <c r="L1151" s="50">
        <v>103800</v>
      </c>
      <c r="M1151" s="51"/>
      <c r="N1151" s="51"/>
      <c r="O1151" s="51"/>
      <c r="P1151" s="41"/>
      <c r="Q1151" s="51"/>
    </row>
    <row r="1152" spans="1:17" ht="12.75">
      <c r="A1152" s="41">
        <v>2015</v>
      </c>
      <c r="B1152" s="41" t="s">
        <v>2670</v>
      </c>
      <c r="C1152" s="41">
        <v>140170500</v>
      </c>
      <c r="D1152" s="41">
        <v>140170500</v>
      </c>
      <c r="E1152" s="43" t="s">
        <v>1502</v>
      </c>
      <c r="G1152" s="43" t="s">
        <v>1503</v>
      </c>
      <c r="H1152" s="41">
        <v>101</v>
      </c>
      <c r="I1152" s="43" t="s">
        <v>2689</v>
      </c>
      <c r="J1152" s="50">
        <v>1836100</v>
      </c>
      <c r="K1152" s="50">
        <v>18361</v>
      </c>
      <c r="L1152" s="50">
        <v>0</v>
      </c>
      <c r="M1152" s="51"/>
      <c r="N1152" s="51"/>
      <c r="O1152" s="51"/>
      <c r="P1152" s="41"/>
      <c r="Q1152" s="51"/>
    </row>
    <row r="1153" spans="1:17" ht="12.75">
      <c r="A1153" s="41">
        <v>2015</v>
      </c>
      <c r="B1153" s="41" t="s">
        <v>2670</v>
      </c>
      <c r="C1153" s="41">
        <v>140170550</v>
      </c>
      <c r="D1153" s="41">
        <v>140170550</v>
      </c>
      <c r="E1153" s="43" t="s">
        <v>2121</v>
      </c>
      <c r="F1153" s="43" t="s">
        <v>2122</v>
      </c>
      <c r="G1153" s="43" t="s">
        <v>2123</v>
      </c>
      <c r="H1153" s="41">
        <v>101</v>
      </c>
      <c r="I1153" s="43" t="s">
        <v>2689</v>
      </c>
      <c r="J1153" s="50">
        <v>73200</v>
      </c>
      <c r="K1153" s="50">
        <v>732</v>
      </c>
      <c r="L1153" s="50">
        <v>0</v>
      </c>
      <c r="M1153" s="51"/>
      <c r="N1153" s="51"/>
      <c r="O1153" s="51"/>
      <c r="P1153" s="41"/>
      <c r="Q1153" s="51"/>
    </row>
    <row r="1154" spans="1:17" ht="12.75">
      <c r="A1154" s="41">
        <v>2015</v>
      </c>
      <c r="B1154" s="41" t="s">
        <v>2670</v>
      </c>
      <c r="C1154" s="41">
        <v>140180100</v>
      </c>
      <c r="D1154" s="41">
        <v>140180100</v>
      </c>
      <c r="E1154" s="43" t="s">
        <v>1992</v>
      </c>
      <c r="F1154" s="43" t="s">
        <v>1993</v>
      </c>
      <c r="G1154" s="43" t="s">
        <v>1992</v>
      </c>
      <c r="H1154" s="41">
        <v>101</v>
      </c>
      <c r="I1154" s="43" t="s">
        <v>2689</v>
      </c>
      <c r="J1154" s="50">
        <v>712500</v>
      </c>
      <c r="K1154" s="50">
        <v>3837</v>
      </c>
      <c r="L1154" s="50">
        <v>0</v>
      </c>
      <c r="M1154" s="51"/>
      <c r="N1154" s="51"/>
      <c r="O1154" s="51"/>
      <c r="P1154" s="41"/>
      <c r="Q1154" s="51"/>
    </row>
    <row r="1155" spans="1:17" ht="12.75">
      <c r="A1155" s="41">
        <v>2015</v>
      </c>
      <c r="B1155" s="41" t="s">
        <v>2670</v>
      </c>
      <c r="C1155" s="41">
        <v>140180200</v>
      </c>
      <c r="D1155" s="41">
        <v>140180200</v>
      </c>
      <c r="E1155" s="43" t="s">
        <v>2124</v>
      </c>
      <c r="F1155" s="43" t="s">
        <v>2125</v>
      </c>
      <c r="G1155" s="43" t="s">
        <v>2126</v>
      </c>
      <c r="H1155" s="41">
        <v>201</v>
      </c>
      <c r="I1155" s="43" t="s">
        <v>2681</v>
      </c>
      <c r="J1155" s="50">
        <v>135000</v>
      </c>
      <c r="K1155" s="50">
        <v>990</v>
      </c>
      <c r="L1155" s="50">
        <v>125000</v>
      </c>
      <c r="M1155" s="51"/>
      <c r="N1155" s="51"/>
      <c r="O1155" s="51"/>
      <c r="P1155" s="41"/>
      <c r="Q1155" s="51"/>
    </row>
    <row r="1156" spans="1:17" ht="12.75">
      <c r="A1156" s="41">
        <v>2015</v>
      </c>
      <c r="B1156" s="41" t="s">
        <v>2670</v>
      </c>
      <c r="C1156" s="41">
        <v>140180300</v>
      </c>
      <c r="D1156" s="41">
        <v>140180300</v>
      </c>
      <c r="E1156" s="43" t="s">
        <v>2127</v>
      </c>
      <c r="G1156" s="43" t="s">
        <v>2128</v>
      </c>
      <c r="H1156" s="41">
        <v>101</v>
      </c>
      <c r="I1156" s="43" t="s">
        <v>2689</v>
      </c>
      <c r="J1156" s="50">
        <v>106300</v>
      </c>
      <c r="K1156" s="50">
        <v>1063</v>
      </c>
      <c r="L1156" s="50">
        <v>0</v>
      </c>
      <c r="M1156" s="51"/>
      <c r="N1156" s="51"/>
      <c r="O1156" s="51"/>
      <c r="P1156" s="41"/>
      <c r="Q1156" s="51"/>
    </row>
    <row r="1157" spans="1:17" ht="12.75">
      <c r="A1157" s="41">
        <v>2015</v>
      </c>
      <c r="B1157" s="41" t="s">
        <v>2670</v>
      </c>
      <c r="C1157" s="41">
        <v>140180400</v>
      </c>
      <c r="D1157" s="41">
        <v>140180400</v>
      </c>
      <c r="E1157" s="43" t="s">
        <v>2013</v>
      </c>
      <c r="G1157" s="43" t="s">
        <v>2014</v>
      </c>
      <c r="H1157" s="41">
        <v>101</v>
      </c>
      <c r="I1157" s="43" t="s">
        <v>2689</v>
      </c>
      <c r="J1157" s="50">
        <v>1333300</v>
      </c>
      <c r="K1157" s="50">
        <v>6991</v>
      </c>
      <c r="L1157" s="50">
        <v>118100</v>
      </c>
      <c r="M1157" s="51"/>
      <c r="N1157" s="51"/>
      <c r="O1157" s="51"/>
      <c r="P1157" s="41"/>
      <c r="Q1157" s="51"/>
    </row>
    <row r="1158" spans="1:17" ht="12.75">
      <c r="A1158" s="41">
        <v>2015</v>
      </c>
      <c r="B1158" s="41" t="s">
        <v>2670</v>
      </c>
      <c r="C1158" s="41">
        <v>140180500</v>
      </c>
      <c r="D1158" s="41">
        <v>140180500</v>
      </c>
      <c r="E1158" s="43" t="s">
        <v>1542</v>
      </c>
      <c r="G1158" s="43" t="s">
        <v>1543</v>
      </c>
      <c r="H1158" s="41">
        <v>106</v>
      </c>
      <c r="I1158" s="43" t="s">
        <v>2805</v>
      </c>
      <c r="J1158" s="50">
        <v>993500</v>
      </c>
      <c r="K1158" s="50">
        <v>4968</v>
      </c>
      <c r="L1158" s="50">
        <v>0</v>
      </c>
      <c r="M1158" s="51"/>
      <c r="N1158" s="51"/>
      <c r="O1158" s="51"/>
      <c r="P1158" s="41"/>
      <c r="Q1158" s="51"/>
    </row>
    <row r="1159" spans="1:17" ht="12.75">
      <c r="A1159" s="41">
        <v>2015</v>
      </c>
      <c r="B1159" s="41" t="s">
        <v>2670</v>
      </c>
      <c r="C1159" s="41">
        <v>140180550</v>
      </c>
      <c r="D1159" s="41">
        <v>140180550</v>
      </c>
      <c r="E1159" s="43" t="s">
        <v>1542</v>
      </c>
      <c r="G1159" s="43" t="s">
        <v>1543</v>
      </c>
      <c r="H1159" s="41">
        <v>106</v>
      </c>
      <c r="I1159" s="43" t="s">
        <v>2805</v>
      </c>
      <c r="J1159" s="50">
        <v>186200</v>
      </c>
      <c r="K1159" s="50">
        <v>1009</v>
      </c>
      <c r="L1159" s="50">
        <v>76900</v>
      </c>
      <c r="M1159" s="51"/>
      <c r="N1159" s="51"/>
      <c r="O1159" s="51"/>
      <c r="P1159" s="41"/>
      <c r="Q1159" s="51"/>
    </row>
    <row r="1160" spans="1:17" ht="12.75">
      <c r="A1160" s="41">
        <v>2015</v>
      </c>
      <c r="B1160" s="41" t="s">
        <v>2670</v>
      </c>
      <c r="C1160" s="41">
        <v>140180600</v>
      </c>
      <c r="D1160" s="41">
        <v>140180600</v>
      </c>
      <c r="E1160" s="43" t="s">
        <v>2129</v>
      </c>
      <c r="G1160" s="43" t="s">
        <v>2129</v>
      </c>
      <c r="H1160" s="41">
        <v>911</v>
      </c>
      <c r="I1160" s="43" t="s">
        <v>3212</v>
      </c>
      <c r="J1160" s="50">
        <v>2000</v>
      </c>
      <c r="K1160" s="50">
        <v>0</v>
      </c>
      <c r="L1160" s="50">
        <v>0</v>
      </c>
      <c r="M1160" s="51"/>
      <c r="N1160" s="51"/>
      <c r="O1160" s="51"/>
      <c r="P1160" s="41"/>
      <c r="Q1160" s="51"/>
    </row>
    <row r="1161" spans="1:17" ht="12.75">
      <c r="A1161" s="41">
        <v>2015</v>
      </c>
      <c r="B1161" s="41" t="s">
        <v>2670</v>
      </c>
      <c r="C1161" s="41">
        <v>140180700</v>
      </c>
      <c r="D1161" s="41">
        <v>140180700</v>
      </c>
      <c r="E1161" s="43" t="s">
        <v>1977</v>
      </c>
      <c r="G1161" s="43" t="s">
        <v>1978</v>
      </c>
      <c r="H1161" s="41">
        <v>105</v>
      </c>
      <c r="I1161" s="43" t="s">
        <v>2675</v>
      </c>
      <c r="J1161" s="50">
        <v>1367200</v>
      </c>
      <c r="K1161" s="50">
        <v>13672</v>
      </c>
      <c r="L1161" s="50">
        <v>0</v>
      </c>
      <c r="M1161" s="51"/>
      <c r="N1161" s="51"/>
      <c r="O1161" s="51"/>
      <c r="P1161" s="41"/>
      <c r="Q1161" s="51"/>
    </row>
    <row r="1162" spans="1:17" ht="12.75">
      <c r="A1162" s="41">
        <v>2015</v>
      </c>
      <c r="B1162" s="41" t="s">
        <v>2670</v>
      </c>
      <c r="C1162" s="41">
        <v>140190100</v>
      </c>
      <c r="D1162" s="41">
        <v>140190100</v>
      </c>
      <c r="E1162" s="43" t="s">
        <v>2130</v>
      </c>
      <c r="G1162" s="43" t="s">
        <v>2131</v>
      </c>
      <c r="H1162" s="41">
        <v>101</v>
      </c>
      <c r="I1162" s="43" t="s">
        <v>2689</v>
      </c>
      <c r="J1162" s="50">
        <v>774200</v>
      </c>
      <c r="K1162" s="50">
        <v>7742</v>
      </c>
      <c r="L1162" s="50">
        <v>41900</v>
      </c>
      <c r="M1162" s="51"/>
      <c r="N1162" s="51"/>
      <c r="O1162" s="51"/>
      <c r="P1162" s="41"/>
      <c r="Q1162" s="51"/>
    </row>
    <row r="1163" spans="1:17" ht="12.75">
      <c r="A1163" s="41">
        <v>2015</v>
      </c>
      <c r="B1163" s="41" t="s">
        <v>2670</v>
      </c>
      <c r="C1163" s="41">
        <v>140190125</v>
      </c>
      <c r="D1163" s="41">
        <v>140190125</v>
      </c>
      <c r="E1163" s="43" t="s">
        <v>2132</v>
      </c>
      <c r="G1163" s="43" t="s">
        <v>2133</v>
      </c>
      <c r="H1163" s="41">
        <v>101</v>
      </c>
      <c r="I1163" s="43" t="s">
        <v>2689</v>
      </c>
      <c r="J1163" s="50">
        <v>13000</v>
      </c>
      <c r="K1163" s="50">
        <v>130</v>
      </c>
      <c r="L1163" s="50">
        <v>0</v>
      </c>
      <c r="M1163" s="51"/>
      <c r="N1163" s="51"/>
      <c r="O1163" s="51"/>
      <c r="P1163" s="41"/>
      <c r="Q1163" s="51"/>
    </row>
    <row r="1164" spans="1:17" ht="12.75">
      <c r="A1164" s="41">
        <v>2015</v>
      </c>
      <c r="B1164" s="41" t="s">
        <v>2670</v>
      </c>
      <c r="C1164" s="41">
        <v>140190150</v>
      </c>
      <c r="D1164" s="41">
        <v>140190150</v>
      </c>
      <c r="E1164" s="43" t="s">
        <v>2134</v>
      </c>
      <c r="G1164" s="43" t="s">
        <v>2135</v>
      </c>
      <c r="H1164" s="41">
        <v>101</v>
      </c>
      <c r="I1164" s="43" t="s">
        <v>2689</v>
      </c>
      <c r="J1164" s="50">
        <v>297100</v>
      </c>
      <c r="K1164" s="50">
        <v>2144</v>
      </c>
      <c r="L1164" s="50">
        <v>0</v>
      </c>
      <c r="M1164" s="51"/>
      <c r="N1164" s="51"/>
      <c r="O1164" s="51"/>
      <c r="P1164" s="41"/>
      <c r="Q1164" s="51"/>
    </row>
    <row r="1165" spans="1:17" ht="12.75">
      <c r="A1165" s="41">
        <v>2015</v>
      </c>
      <c r="B1165" s="41" t="s">
        <v>2670</v>
      </c>
      <c r="C1165" s="41">
        <v>140190175</v>
      </c>
      <c r="D1165" s="41">
        <v>140190175</v>
      </c>
      <c r="E1165" s="43" t="s">
        <v>2127</v>
      </c>
      <c r="G1165" s="43" t="s">
        <v>2128</v>
      </c>
      <c r="H1165" s="41">
        <v>101</v>
      </c>
      <c r="I1165" s="43" t="s">
        <v>2689</v>
      </c>
      <c r="J1165" s="50">
        <v>2300</v>
      </c>
      <c r="K1165" s="50">
        <v>23</v>
      </c>
      <c r="L1165" s="50">
        <v>0</v>
      </c>
      <c r="M1165" s="51"/>
      <c r="N1165" s="51"/>
      <c r="O1165" s="51"/>
      <c r="P1165" s="41"/>
      <c r="Q1165" s="51"/>
    </row>
    <row r="1166" spans="1:17" ht="12.75">
      <c r="A1166" s="41">
        <v>2015</v>
      </c>
      <c r="B1166" s="41" t="s">
        <v>2670</v>
      </c>
      <c r="C1166" s="41">
        <v>140190200</v>
      </c>
      <c r="D1166" s="41">
        <v>140190200</v>
      </c>
      <c r="E1166" s="43" t="s">
        <v>1569</v>
      </c>
      <c r="G1166" s="43" t="s">
        <v>1570</v>
      </c>
      <c r="H1166" s="41">
        <v>101</v>
      </c>
      <c r="I1166" s="43" t="s">
        <v>2689</v>
      </c>
      <c r="J1166" s="50">
        <v>395200</v>
      </c>
      <c r="K1166" s="50">
        <v>1976</v>
      </c>
      <c r="L1166" s="50">
        <v>0</v>
      </c>
      <c r="M1166" s="51"/>
      <c r="N1166" s="51"/>
      <c r="O1166" s="51"/>
      <c r="P1166" s="41"/>
      <c r="Q1166" s="51"/>
    </row>
    <row r="1167" spans="1:17" ht="12.75">
      <c r="A1167" s="41">
        <v>2015</v>
      </c>
      <c r="B1167" s="41" t="s">
        <v>2670</v>
      </c>
      <c r="C1167" s="41">
        <v>140190300</v>
      </c>
      <c r="D1167" s="41">
        <v>140190300</v>
      </c>
      <c r="E1167" s="43" t="s">
        <v>2136</v>
      </c>
      <c r="G1167" s="43" t="s">
        <v>2137</v>
      </c>
      <c r="H1167" s="41">
        <v>101</v>
      </c>
      <c r="I1167" s="43" t="s">
        <v>2689</v>
      </c>
      <c r="J1167" s="50">
        <v>44800</v>
      </c>
      <c r="K1167" s="50">
        <v>336</v>
      </c>
      <c r="L1167" s="50">
        <v>0</v>
      </c>
      <c r="M1167" s="51"/>
      <c r="N1167" s="51"/>
      <c r="O1167" s="51"/>
      <c r="P1167" s="41"/>
      <c r="Q1167" s="51"/>
    </row>
    <row r="1168" spans="1:17" ht="12.75">
      <c r="A1168" s="41">
        <v>2015</v>
      </c>
      <c r="B1168" s="41" t="s">
        <v>2670</v>
      </c>
      <c r="C1168" s="41">
        <v>140190325</v>
      </c>
      <c r="D1168" s="41">
        <v>140190325</v>
      </c>
      <c r="E1168" s="43" t="s">
        <v>2138</v>
      </c>
      <c r="G1168" s="43" t="s">
        <v>2139</v>
      </c>
      <c r="H1168" s="41">
        <v>101</v>
      </c>
      <c r="I1168" s="43" t="s">
        <v>2689</v>
      </c>
      <c r="J1168" s="50">
        <v>155800</v>
      </c>
      <c r="K1168" s="50">
        <v>821</v>
      </c>
      <c r="L1168" s="50">
        <v>41600</v>
      </c>
      <c r="M1168" s="51"/>
      <c r="N1168" s="51"/>
      <c r="O1168" s="51"/>
      <c r="P1168" s="41"/>
      <c r="Q1168" s="51"/>
    </row>
    <row r="1169" spans="1:17" ht="12.75">
      <c r="A1169" s="41">
        <v>2015</v>
      </c>
      <c r="B1169" s="41" t="s">
        <v>2670</v>
      </c>
      <c r="C1169" s="41">
        <v>140190350</v>
      </c>
      <c r="D1169" s="41">
        <v>140190350</v>
      </c>
      <c r="E1169" s="43" t="s">
        <v>1560</v>
      </c>
      <c r="G1169" s="43" t="s">
        <v>1561</v>
      </c>
      <c r="H1169" s="41">
        <v>101</v>
      </c>
      <c r="I1169" s="43" t="s">
        <v>2689</v>
      </c>
      <c r="J1169" s="50">
        <v>555500</v>
      </c>
      <c r="K1169" s="50">
        <v>5555</v>
      </c>
      <c r="L1169" s="50">
        <v>0</v>
      </c>
      <c r="M1169" s="51"/>
      <c r="N1169" s="51"/>
      <c r="O1169" s="51"/>
      <c r="P1169" s="41"/>
      <c r="Q1169" s="51"/>
    </row>
    <row r="1170" spans="1:17" ht="12.75">
      <c r="A1170" s="41">
        <v>2015</v>
      </c>
      <c r="B1170" s="41" t="s">
        <v>2670</v>
      </c>
      <c r="C1170" s="41">
        <v>140190400</v>
      </c>
      <c r="D1170" s="41">
        <v>140190400</v>
      </c>
      <c r="E1170" s="43" t="s">
        <v>2140</v>
      </c>
      <c r="F1170" s="43" t="s">
        <v>2141</v>
      </c>
      <c r="G1170" s="43" t="s">
        <v>2142</v>
      </c>
      <c r="H1170" s="41">
        <v>101</v>
      </c>
      <c r="I1170" s="43" t="s">
        <v>2689</v>
      </c>
      <c r="J1170" s="50">
        <v>612300</v>
      </c>
      <c r="K1170" s="50">
        <v>3129</v>
      </c>
      <c r="L1170" s="50">
        <v>66800</v>
      </c>
      <c r="M1170" s="51"/>
      <c r="N1170" s="51"/>
      <c r="O1170" s="51"/>
      <c r="P1170" s="41"/>
      <c r="Q1170" s="51"/>
    </row>
    <row r="1171" spans="1:17" ht="12.75">
      <c r="A1171" s="41">
        <v>2015</v>
      </c>
      <c r="B1171" s="41" t="s">
        <v>2670</v>
      </c>
      <c r="C1171" s="41">
        <v>140190500</v>
      </c>
      <c r="D1171" s="41">
        <v>140190500</v>
      </c>
      <c r="E1171" s="43" t="s">
        <v>2143</v>
      </c>
      <c r="F1171" s="43" t="s">
        <v>2772</v>
      </c>
      <c r="G1171" s="43" t="s">
        <v>2144</v>
      </c>
      <c r="H1171" s="41">
        <v>101</v>
      </c>
      <c r="I1171" s="43" t="s">
        <v>2689</v>
      </c>
      <c r="J1171" s="50">
        <v>811300</v>
      </c>
      <c r="K1171" s="50">
        <v>8113</v>
      </c>
      <c r="L1171" s="50">
        <v>0</v>
      </c>
      <c r="M1171" s="51"/>
      <c r="N1171" s="51"/>
      <c r="O1171" s="51"/>
      <c r="P1171" s="41"/>
      <c r="Q1171" s="51"/>
    </row>
    <row r="1172" spans="1:17" ht="12.75">
      <c r="A1172" s="41">
        <v>2015</v>
      </c>
      <c r="B1172" s="41" t="s">
        <v>2670</v>
      </c>
      <c r="C1172" s="41">
        <v>140190600</v>
      </c>
      <c r="D1172" s="41">
        <v>140190600</v>
      </c>
      <c r="E1172" s="43" t="s">
        <v>2145</v>
      </c>
      <c r="G1172" s="43" t="s">
        <v>2146</v>
      </c>
      <c r="H1172" s="41">
        <v>101</v>
      </c>
      <c r="I1172" s="43" t="s">
        <v>2689</v>
      </c>
      <c r="J1172" s="50">
        <v>183000</v>
      </c>
      <c r="K1172" s="50">
        <v>1460</v>
      </c>
      <c r="L1172" s="50">
        <v>0</v>
      </c>
      <c r="M1172" s="51"/>
      <c r="N1172" s="51"/>
      <c r="O1172" s="51"/>
      <c r="P1172" s="41"/>
      <c r="Q1172" s="51"/>
    </row>
    <row r="1173" spans="1:17" ht="12.75">
      <c r="A1173" s="41">
        <v>2015</v>
      </c>
      <c r="B1173" s="41" t="s">
        <v>2670</v>
      </c>
      <c r="C1173" s="41">
        <v>140190650</v>
      </c>
      <c r="D1173" s="41">
        <v>140190650</v>
      </c>
      <c r="E1173" s="43" t="s">
        <v>2147</v>
      </c>
      <c r="G1173" s="43" t="s">
        <v>2148</v>
      </c>
      <c r="H1173" s="41">
        <v>101</v>
      </c>
      <c r="I1173" s="43" t="s">
        <v>2689</v>
      </c>
      <c r="J1173" s="50">
        <v>199300</v>
      </c>
      <c r="K1173" s="50">
        <v>1597</v>
      </c>
      <c r="L1173" s="50">
        <v>164800</v>
      </c>
      <c r="M1173" s="51"/>
      <c r="N1173" s="51"/>
      <c r="O1173" s="51"/>
      <c r="P1173" s="41"/>
      <c r="Q1173" s="51"/>
    </row>
    <row r="1174" spans="1:17" ht="12.75">
      <c r="A1174" s="41">
        <v>2015</v>
      </c>
      <c r="B1174" s="41" t="s">
        <v>2670</v>
      </c>
      <c r="C1174" s="41">
        <v>140190700</v>
      </c>
      <c r="D1174" s="41">
        <v>140190700</v>
      </c>
      <c r="E1174" s="43" t="s">
        <v>2149</v>
      </c>
      <c r="G1174" s="43" t="s">
        <v>2150</v>
      </c>
      <c r="H1174" s="41">
        <v>101</v>
      </c>
      <c r="I1174" s="43" t="s">
        <v>2689</v>
      </c>
      <c r="J1174" s="50">
        <v>686600</v>
      </c>
      <c r="K1174" s="50">
        <v>6866</v>
      </c>
      <c r="L1174" s="50">
        <v>0</v>
      </c>
      <c r="M1174" s="51"/>
      <c r="N1174" s="51"/>
      <c r="O1174" s="51"/>
      <c r="P1174" s="41"/>
      <c r="Q1174" s="51"/>
    </row>
    <row r="1175" spans="1:17" ht="12.75">
      <c r="A1175" s="41">
        <v>2015</v>
      </c>
      <c r="B1175" s="41" t="s">
        <v>2670</v>
      </c>
      <c r="C1175" s="41">
        <v>140190750</v>
      </c>
      <c r="D1175" s="41">
        <v>140190750</v>
      </c>
      <c r="E1175" s="43" t="s">
        <v>2151</v>
      </c>
      <c r="G1175" s="43" t="s">
        <v>2152</v>
      </c>
      <c r="H1175" s="41">
        <v>101</v>
      </c>
      <c r="I1175" s="43" t="s">
        <v>2689</v>
      </c>
      <c r="J1175" s="50">
        <v>178900</v>
      </c>
      <c r="K1175" s="50">
        <v>983</v>
      </c>
      <c r="L1175" s="50">
        <v>78100</v>
      </c>
      <c r="M1175" s="51"/>
      <c r="N1175" s="51"/>
      <c r="O1175" s="51"/>
      <c r="P1175" s="41"/>
      <c r="Q1175" s="51"/>
    </row>
    <row r="1176" spans="1:17" ht="12.75">
      <c r="A1176" s="41">
        <v>2015</v>
      </c>
      <c r="B1176" s="41" t="s">
        <v>2670</v>
      </c>
      <c r="C1176" s="41">
        <v>140200100</v>
      </c>
      <c r="D1176" s="41">
        <v>140200100</v>
      </c>
      <c r="E1176" s="43" t="s">
        <v>2153</v>
      </c>
      <c r="G1176" s="43" t="s">
        <v>2154</v>
      </c>
      <c r="H1176" s="41">
        <v>101</v>
      </c>
      <c r="I1176" s="43" t="s">
        <v>2689</v>
      </c>
      <c r="J1176" s="50">
        <v>523100</v>
      </c>
      <c r="K1176" s="50">
        <v>3924</v>
      </c>
      <c r="L1176" s="50">
        <v>0</v>
      </c>
      <c r="M1176" s="51"/>
      <c r="N1176" s="51"/>
      <c r="O1176" s="51"/>
      <c r="P1176" s="41"/>
      <c r="Q1176" s="51"/>
    </row>
    <row r="1177" spans="1:17" ht="12.75">
      <c r="A1177" s="41">
        <v>2015</v>
      </c>
      <c r="B1177" s="41" t="s">
        <v>2670</v>
      </c>
      <c r="C1177" s="41">
        <v>140200200</v>
      </c>
      <c r="D1177" s="41">
        <v>140200200</v>
      </c>
      <c r="E1177" s="43" t="s">
        <v>2155</v>
      </c>
      <c r="F1177" s="43" t="s">
        <v>2156</v>
      </c>
      <c r="G1177" s="43" t="s">
        <v>2157</v>
      </c>
      <c r="H1177" s="41">
        <v>201</v>
      </c>
      <c r="I1177" s="43" t="s">
        <v>2681</v>
      </c>
      <c r="J1177" s="50">
        <v>121500</v>
      </c>
      <c r="K1177" s="50">
        <v>952</v>
      </c>
      <c r="L1177" s="50">
        <v>121500</v>
      </c>
      <c r="M1177" s="51"/>
      <c r="N1177" s="51"/>
      <c r="O1177" s="51"/>
      <c r="P1177" s="41"/>
      <c r="Q1177" s="51"/>
    </row>
    <row r="1178" spans="1:17" ht="12.75">
      <c r="A1178" s="41">
        <v>2015</v>
      </c>
      <c r="B1178" s="41" t="s">
        <v>2670</v>
      </c>
      <c r="C1178" s="41">
        <v>140200400</v>
      </c>
      <c r="D1178" s="41">
        <v>140200400</v>
      </c>
      <c r="E1178" s="43" t="s">
        <v>2158</v>
      </c>
      <c r="G1178" s="43" t="s">
        <v>2159</v>
      </c>
      <c r="H1178" s="41">
        <v>101</v>
      </c>
      <c r="I1178" s="43" t="s">
        <v>2689</v>
      </c>
      <c r="J1178" s="50">
        <v>532100</v>
      </c>
      <c r="K1178" s="50">
        <v>5321</v>
      </c>
      <c r="L1178" s="50">
        <v>0</v>
      </c>
      <c r="M1178" s="51"/>
      <c r="N1178" s="51"/>
      <c r="O1178" s="51"/>
      <c r="P1178" s="41"/>
      <c r="Q1178" s="51"/>
    </row>
    <row r="1179" spans="1:17" ht="12.75">
      <c r="A1179" s="41">
        <v>2015</v>
      </c>
      <c r="B1179" s="41" t="s">
        <v>2670</v>
      </c>
      <c r="C1179" s="41">
        <v>140200500</v>
      </c>
      <c r="D1179" s="41">
        <v>140200500</v>
      </c>
      <c r="E1179" s="43" t="s">
        <v>2160</v>
      </c>
      <c r="G1179" s="43" t="s">
        <v>2161</v>
      </c>
      <c r="H1179" s="41">
        <v>101</v>
      </c>
      <c r="I1179" s="43" t="s">
        <v>2689</v>
      </c>
      <c r="J1179" s="50">
        <v>554700</v>
      </c>
      <c r="K1179" s="50">
        <v>2774</v>
      </c>
      <c r="L1179" s="50">
        <v>0</v>
      </c>
      <c r="M1179" s="51"/>
      <c r="N1179" s="51"/>
      <c r="O1179" s="51"/>
      <c r="P1179" s="41"/>
      <c r="Q1179" s="51"/>
    </row>
    <row r="1180" spans="1:17" ht="12.75">
      <c r="A1180" s="41">
        <v>2015</v>
      </c>
      <c r="B1180" s="41" t="s">
        <v>2670</v>
      </c>
      <c r="C1180" s="41">
        <v>140200550</v>
      </c>
      <c r="D1180" s="41">
        <v>140200550</v>
      </c>
      <c r="E1180" s="43" t="s">
        <v>2162</v>
      </c>
      <c r="G1180" s="43" t="s">
        <v>2163</v>
      </c>
      <c r="H1180" s="41">
        <v>201</v>
      </c>
      <c r="I1180" s="43" t="s">
        <v>2681</v>
      </c>
      <c r="J1180" s="50">
        <v>15100</v>
      </c>
      <c r="K1180" s="50">
        <v>151</v>
      </c>
      <c r="L1180" s="50">
        <v>15100</v>
      </c>
      <c r="M1180" s="51"/>
      <c r="N1180" s="51"/>
      <c r="O1180" s="51"/>
      <c r="P1180" s="41"/>
      <c r="Q1180" s="51"/>
    </row>
    <row r="1181" spans="1:17" ht="12.75">
      <c r="A1181" s="41">
        <v>2015</v>
      </c>
      <c r="B1181" s="41" t="s">
        <v>2670</v>
      </c>
      <c r="C1181" s="41">
        <v>140200600</v>
      </c>
      <c r="D1181" s="41">
        <v>140200600</v>
      </c>
      <c r="E1181" s="43" t="s">
        <v>2164</v>
      </c>
      <c r="G1181" s="43" t="s">
        <v>2165</v>
      </c>
      <c r="H1181" s="41">
        <v>105</v>
      </c>
      <c r="I1181" s="43" t="s">
        <v>2675</v>
      </c>
      <c r="J1181" s="50">
        <v>658600</v>
      </c>
      <c r="K1181" s="50">
        <v>3293</v>
      </c>
      <c r="L1181" s="50">
        <v>0</v>
      </c>
      <c r="M1181" s="51"/>
      <c r="N1181" s="51"/>
      <c r="O1181" s="51"/>
      <c r="P1181" s="41"/>
      <c r="Q1181" s="51"/>
    </row>
    <row r="1182" spans="1:17" ht="12.75">
      <c r="A1182" s="41">
        <v>2015</v>
      </c>
      <c r="B1182" s="41" t="s">
        <v>2670</v>
      </c>
      <c r="C1182" s="41">
        <v>140200700</v>
      </c>
      <c r="D1182" s="41">
        <v>140200700</v>
      </c>
      <c r="E1182" s="43" t="s">
        <v>2166</v>
      </c>
      <c r="F1182" s="43" t="s">
        <v>2167</v>
      </c>
      <c r="G1182" s="43" t="s">
        <v>2166</v>
      </c>
      <c r="H1182" s="41">
        <v>957</v>
      </c>
      <c r="I1182" s="43" t="s">
        <v>3800</v>
      </c>
      <c r="J1182" s="50">
        <v>63300</v>
      </c>
      <c r="K1182" s="50">
        <v>0</v>
      </c>
      <c r="L1182" s="50">
        <v>0</v>
      </c>
      <c r="M1182" s="51"/>
      <c r="N1182" s="51"/>
      <c r="O1182" s="51"/>
      <c r="P1182" s="41"/>
      <c r="Q1182" s="51"/>
    </row>
    <row r="1183" spans="1:17" ht="12.75">
      <c r="A1183" s="41">
        <v>2015</v>
      </c>
      <c r="B1183" s="41" t="s">
        <v>2670</v>
      </c>
      <c r="C1183" s="41">
        <v>140200800</v>
      </c>
      <c r="D1183" s="41">
        <v>140200800</v>
      </c>
      <c r="E1183" s="43" t="s">
        <v>1977</v>
      </c>
      <c r="G1183" s="43" t="s">
        <v>1978</v>
      </c>
      <c r="H1183" s="41">
        <v>105</v>
      </c>
      <c r="I1183" s="43" t="s">
        <v>2675</v>
      </c>
      <c r="J1183" s="50">
        <v>296900</v>
      </c>
      <c r="K1183" s="50">
        <v>2969</v>
      </c>
      <c r="L1183" s="50">
        <v>0</v>
      </c>
      <c r="M1183" s="51"/>
      <c r="N1183" s="51"/>
      <c r="O1183" s="51"/>
      <c r="P1183" s="41"/>
      <c r="Q1183" s="51"/>
    </row>
    <row r="1184" spans="1:17" ht="12.75">
      <c r="A1184" s="41">
        <v>2015</v>
      </c>
      <c r="B1184" s="41" t="s">
        <v>2670</v>
      </c>
      <c r="C1184" s="41">
        <v>140200850</v>
      </c>
      <c r="D1184" s="41">
        <v>140200850</v>
      </c>
      <c r="E1184" s="43" t="s">
        <v>2158</v>
      </c>
      <c r="G1184" s="43" t="s">
        <v>2159</v>
      </c>
      <c r="H1184" s="41">
        <v>101</v>
      </c>
      <c r="I1184" s="43" t="s">
        <v>2689</v>
      </c>
      <c r="J1184" s="50">
        <v>370700</v>
      </c>
      <c r="K1184" s="50">
        <v>3707</v>
      </c>
      <c r="L1184" s="50">
        <v>0</v>
      </c>
      <c r="M1184" s="51"/>
      <c r="N1184" s="51"/>
      <c r="O1184" s="51"/>
      <c r="P1184" s="41"/>
      <c r="Q1184" s="51"/>
    </row>
    <row r="1185" spans="1:17" ht="12.75">
      <c r="A1185" s="41">
        <v>2015</v>
      </c>
      <c r="B1185" s="41" t="s">
        <v>2670</v>
      </c>
      <c r="C1185" s="41">
        <v>140200875</v>
      </c>
      <c r="D1185" s="41">
        <v>140200875</v>
      </c>
      <c r="E1185" s="43" t="s">
        <v>3319</v>
      </c>
      <c r="G1185" s="43" t="s">
        <v>3320</v>
      </c>
      <c r="H1185" s="41">
        <v>101</v>
      </c>
      <c r="I1185" s="43" t="s">
        <v>2689</v>
      </c>
      <c r="J1185" s="50">
        <v>1430700</v>
      </c>
      <c r="K1185" s="50">
        <v>7785</v>
      </c>
      <c r="L1185" s="50">
        <v>170100</v>
      </c>
      <c r="M1185" s="51"/>
      <c r="N1185" s="51"/>
      <c r="O1185" s="51"/>
      <c r="P1185" s="41"/>
      <c r="Q1185" s="51"/>
    </row>
    <row r="1186" spans="1:17" ht="12.75">
      <c r="A1186" s="41">
        <v>2015</v>
      </c>
      <c r="B1186" s="41" t="s">
        <v>2670</v>
      </c>
      <c r="C1186" s="41">
        <v>140210100</v>
      </c>
      <c r="D1186" s="41">
        <v>140210100</v>
      </c>
      <c r="E1186" s="43" t="s">
        <v>1977</v>
      </c>
      <c r="G1186" s="43" t="s">
        <v>1978</v>
      </c>
      <c r="H1186" s="41">
        <v>105</v>
      </c>
      <c r="I1186" s="43" t="s">
        <v>2675</v>
      </c>
      <c r="J1186" s="50">
        <v>1235200</v>
      </c>
      <c r="K1186" s="50">
        <v>6499</v>
      </c>
      <c r="L1186" s="50">
        <v>0</v>
      </c>
      <c r="M1186" s="51"/>
      <c r="N1186" s="51"/>
      <c r="O1186" s="51"/>
      <c r="P1186" s="41"/>
      <c r="Q1186" s="51"/>
    </row>
    <row r="1187" spans="1:17" ht="12.75">
      <c r="A1187" s="41">
        <v>2015</v>
      </c>
      <c r="B1187" s="41" t="s">
        <v>2670</v>
      </c>
      <c r="C1187" s="41">
        <v>140210200</v>
      </c>
      <c r="D1187" s="41">
        <v>140210200</v>
      </c>
      <c r="E1187" s="43" t="s">
        <v>3894</v>
      </c>
      <c r="G1187" s="43" t="s">
        <v>3895</v>
      </c>
      <c r="H1187" s="41">
        <v>101</v>
      </c>
      <c r="I1187" s="43" t="s">
        <v>2689</v>
      </c>
      <c r="J1187" s="50">
        <v>1361300</v>
      </c>
      <c r="K1187" s="50">
        <v>13613</v>
      </c>
      <c r="L1187" s="50">
        <v>0</v>
      </c>
      <c r="M1187" s="51"/>
      <c r="N1187" s="51"/>
      <c r="O1187" s="51"/>
      <c r="P1187" s="41"/>
      <c r="Q1187" s="51"/>
    </row>
    <row r="1188" spans="1:17" ht="12.75">
      <c r="A1188" s="41">
        <v>2015</v>
      </c>
      <c r="B1188" s="41" t="s">
        <v>2670</v>
      </c>
      <c r="C1188" s="41">
        <v>140210250</v>
      </c>
      <c r="D1188" s="41">
        <v>140210250</v>
      </c>
      <c r="E1188" s="43" t="s">
        <v>2168</v>
      </c>
      <c r="G1188" s="43" t="s">
        <v>2169</v>
      </c>
      <c r="H1188" s="41">
        <v>201</v>
      </c>
      <c r="I1188" s="43" t="s">
        <v>2681</v>
      </c>
      <c r="J1188" s="50">
        <v>74100</v>
      </c>
      <c r="K1188" s="50">
        <v>445</v>
      </c>
      <c r="L1188" s="50">
        <v>74100</v>
      </c>
      <c r="M1188" s="51"/>
      <c r="N1188" s="51"/>
      <c r="O1188" s="51"/>
      <c r="P1188" s="41"/>
      <c r="Q1188" s="51"/>
    </row>
    <row r="1189" spans="1:17" ht="12.75">
      <c r="A1189" s="41">
        <v>2015</v>
      </c>
      <c r="B1189" s="41" t="s">
        <v>2670</v>
      </c>
      <c r="C1189" s="41">
        <v>140210400</v>
      </c>
      <c r="D1189" s="41">
        <v>140210400</v>
      </c>
      <c r="E1189" s="43" t="s">
        <v>2170</v>
      </c>
      <c r="F1189" s="43" t="s">
        <v>2164</v>
      </c>
      <c r="G1189" s="43" t="s">
        <v>2171</v>
      </c>
      <c r="H1189" s="41">
        <v>105</v>
      </c>
      <c r="I1189" s="43" t="s">
        <v>2675</v>
      </c>
      <c r="J1189" s="50">
        <v>1301800</v>
      </c>
      <c r="K1189" s="50">
        <v>12049</v>
      </c>
      <c r="L1189" s="50">
        <v>0</v>
      </c>
      <c r="M1189" s="51"/>
      <c r="N1189" s="51"/>
      <c r="O1189" s="51"/>
      <c r="P1189" s="41"/>
      <c r="Q1189" s="51"/>
    </row>
    <row r="1190" spans="1:17" ht="12.75">
      <c r="A1190" s="41">
        <v>2015</v>
      </c>
      <c r="B1190" s="41" t="s">
        <v>2670</v>
      </c>
      <c r="C1190" s="41">
        <v>140210450</v>
      </c>
      <c r="D1190" s="41">
        <v>140210450</v>
      </c>
      <c r="E1190" s="43" t="s">
        <v>3589</v>
      </c>
      <c r="G1190" s="43" t="s">
        <v>3589</v>
      </c>
      <c r="H1190" s="41">
        <v>206</v>
      </c>
      <c r="I1190" s="43" t="s">
        <v>2796</v>
      </c>
      <c r="J1190" s="50">
        <v>7400</v>
      </c>
      <c r="K1190" s="50">
        <v>93</v>
      </c>
      <c r="L1190" s="50">
        <v>7400</v>
      </c>
      <c r="M1190" s="51"/>
      <c r="N1190" s="51"/>
      <c r="O1190" s="51"/>
      <c r="P1190" s="41"/>
      <c r="Q1190" s="51"/>
    </row>
    <row r="1191" spans="1:17" ht="12.75">
      <c r="A1191" s="41">
        <v>2015</v>
      </c>
      <c r="B1191" s="41" t="s">
        <v>2670</v>
      </c>
      <c r="C1191" s="41">
        <v>140210500</v>
      </c>
      <c r="D1191" s="41">
        <v>140210500</v>
      </c>
      <c r="E1191" s="43" t="s">
        <v>2172</v>
      </c>
      <c r="G1191" s="43" t="s">
        <v>2173</v>
      </c>
      <c r="H1191" s="41">
        <v>101</v>
      </c>
      <c r="I1191" s="43" t="s">
        <v>2689</v>
      </c>
      <c r="J1191" s="50">
        <v>911600</v>
      </c>
      <c r="K1191" s="50">
        <v>9116</v>
      </c>
      <c r="L1191" s="50">
        <v>0</v>
      </c>
      <c r="M1191" s="51"/>
      <c r="N1191" s="51"/>
      <c r="O1191" s="51"/>
      <c r="P1191" s="41"/>
      <c r="Q1191" s="51"/>
    </row>
    <row r="1192" spans="1:17" ht="12.75">
      <c r="A1192" s="41">
        <v>2015</v>
      </c>
      <c r="B1192" s="41" t="s">
        <v>2670</v>
      </c>
      <c r="C1192" s="41">
        <v>140210550</v>
      </c>
      <c r="D1192" s="41">
        <v>140210550</v>
      </c>
      <c r="E1192" s="43" t="s">
        <v>2174</v>
      </c>
      <c r="G1192" s="43" t="s">
        <v>2174</v>
      </c>
      <c r="H1192" s="41">
        <v>101</v>
      </c>
      <c r="I1192" s="43" t="s">
        <v>2689</v>
      </c>
      <c r="J1192" s="50">
        <v>229600</v>
      </c>
      <c r="K1192" s="50">
        <v>2296</v>
      </c>
      <c r="L1192" s="50">
        <v>0</v>
      </c>
      <c r="M1192" s="51"/>
      <c r="N1192" s="51"/>
      <c r="O1192" s="51"/>
      <c r="P1192" s="41"/>
      <c r="Q1192" s="51"/>
    </row>
    <row r="1193" spans="1:17" ht="12.75">
      <c r="A1193" s="41">
        <v>2015</v>
      </c>
      <c r="B1193" s="41" t="s">
        <v>2670</v>
      </c>
      <c r="C1193" s="41">
        <v>140220100</v>
      </c>
      <c r="D1193" s="41">
        <v>140220100</v>
      </c>
      <c r="E1193" s="43" t="s">
        <v>2175</v>
      </c>
      <c r="F1193" s="43" t="s">
        <v>2176</v>
      </c>
      <c r="G1193" s="43" t="s">
        <v>2177</v>
      </c>
      <c r="H1193" s="41">
        <v>101</v>
      </c>
      <c r="I1193" s="43" t="s">
        <v>2689</v>
      </c>
      <c r="J1193" s="50">
        <v>1332000</v>
      </c>
      <c r="K1193" s="50">
        <v>7608</v>
      </c>
      <c r="L1193" s="50">
        <v>0</v>
      </c>
      <c r="M1193" s="51"/>
      <c r="N1193" s="51"/>
      <c r="O1193" s="51"/>
      <c r="P1193" s="41"/>
      <c r="Q1193" s="51"/>
    </row>
    <row r="1194" spans="1:17" ht="12.75">
      <c r="A1194" s="41">
        <v>2015</v>
      </c>
      <c r="B1194" s="41" t="s">
        <v>2670</v>
      </c>
      <c r="C1194" s="41">
        <v>140220200</v>
      </c>
      <c r="D1194" s="41">
        <v>140220200</v>
      </c>
      <c r="E1194" s="43" t="s">
        <v>2178</v>
      </c>
      <c r="G1194" s="43" t="s">
        <v>2179</v>
      </c>
      <c r="H1194" s="41">
        <v>101</v>
      </c>
      <c r="I1194" s="43" t="s">
        <v>2689</v>
      </c>
      <c r="J1194" s="50">
        <v>111900</v>
      </c>
      <c r="K1194" s="50">
        <v>682</v>
      </c>
      <c r="L1194" s="50">
        <v>71500</v>
      </c>
      <c r="M1194" s="51"/>
      <c r="N1194" s="51"/>
      <c r="O1194" s="51"/>
      <c r="P1194" s="41"/>
      <c r="Q1194" s="51"/>
    </row>
    <row r="1195" spans="1:17" ht="12.75">
      <c r="A1195" s="41">
        <v>2015</v>
      </c>
      <c r="B1195" s="41" t="s">
        <v>2670</v>
      </c>
      <c r="C1195" s="41">
        <v>140220300</v>
      </c>
      <c r="D1195" s="41">
        <v>140220300</v>
      </c>
      <c r="E1195" s="43" t="s">
        <v>2175</v>
      </c>
      <c r="F1195" s="43" t="s">
        <v>2176</v>
      </c>
      <c r="G1195" s="43" t="s">
        <v>2177</v>
      </c>
      <c r="H1195" s="41">
        <v>101</v>
      </c>
      <c r="I1195" s="43" t="s">
        <v>2689</v>
      </c>
      <c r="J1195" s="50">
        <v>909800</v>
      </c>
      <c r="K1195" s="50">
        <v>5076</v>
      </c>
      <c r="L1195" s="50">
        <v>152300</v>
      </c>
      <c r="M1195" s="51"/>
      <c r="N1195" s="51"/>
      <c r="O1195" s="51"/>
      <c r="P1195" s="41"/>
      <c r="Q1195" s="51"/>
    </row>
    <row r="1196" spans="1:17" ht="12.75">
      <c r="A1196" s="41">
        <v>2015</v>
      </c>
      <c r="B1196" s="41" t="s">
        <v>2670</v>
      </c>
      <c r="C1196" s="41">
        <v>140220400</v>
      </c>
      <c r="D1196" s="41">
        <v>140220400</v>
      </c>
      <c r="E1196" s="43" t="s">
        <v>2180</v>
      </c>
      <c r="F1196" s="43" t="s">
        <v>2176</v>
      </c>
      <c r="G1196" s="43" t="s">
        <v>2180</v>
      </c>
      <c r="H1196" s="41">
        <v>101</v>
      </c>
      <c r="I1196" s="43" t="s">
        <v>2689</v>
      </c>
      <c r="J1196" s="50">
        <v>786100</v>
      </c>
      <c r="K1196" s="50">
        <v>7861</v>
      </c>
      <c r="L1196" s="50">
        <v>0</v>
      </c>
      <c r="M1196" s="51"/>
      <c r="N1196" s="51"/>
      <c r="O1196" s="51"/>
      <c r="P1196" s="41"/>
      <c r="Q1196" s="51"/>
    </row>
    <row r="1197" spans="1:17" ht="12.75">
      <c r="A1197" s="41">
        <v>2015</v>
      </c>
      <c r="B1197" s="41" t="s">
        <v>2670</v>
      </c>
      <c r="C1197" s="41">
        <v>140220500</v>
      </c>
      <c r="D1197" s="41">
        <v>140220500</v>
      </c>
      <c r="E1197" s="43" t="s">
        <v>3605</v>
      </c>
      <c r="G1197" s="43" t="s">
        <v>3606</v>
      </c>
      <c r="H1197" s="41">
        <v>101</v>
      </c>
      <c r="I1197" s="43" t="s">
        <v>2689</v>
      </c>
      <c r="J1197" s="50">
        <v>1283700</v>
      </c>
      <c r="K1197" s="50">
        <v>12837</v>
      </c>
      <c r="L1197" s="50">
        <v>0</v>
      </c>
      <c r="M1197" s="51"/>
      <c r="N1197" s="51"/>
      <c r="O1197" s="51"/>
      <c r="P1197" s="41"/>
      <c r="Q1197" s="51"/>
    </row>
    <row r="1198" spans="1:17" ht="12.75">
      <c r="A1198" s="41">
        <v>2015</v>
      </c>
      <c r="B1198" s="41" t="s">
        <v>2670</v>
      </c>
      <c r="C1198" s="41">
        <v>140220550</v>
      </c>
      <c r="D1198" s="41">
        <v>140220550</v>
      </c>
      <c r="E1198" s="43" t="s">
        <v>2061</v>
      </c>
      <c r="G1198" s="43" t="s">
        <v>2062</v>
      </c>
      <c r="H1198" s="41">
        <v>101</v>
      </c>
      <c r="I1198" s="43" t="s">
        <v>2689</v>
      </c>
      <c r="J1198" s="50">
        <v>237500</v>
      </c>
      <c r="K1198" s="50">
        <v>1696</v>
      </c>
      <c r="L1198" s="50">
        <v>149300</v>
      </c>
      <c r="M1198" s="51"/>
      <c r="N1198" s="51"/>
      <c r="O1198" s="51"/>
      <c r="P1198" s="41"/>
      <c r="Q1198" s="51"/>
    </row>
    <row r="1199" spans="1:17" ht="12.75">
      <c r="A1199" s="41">
        <v>2015</v>
      </c>
      <c r="B1199" s="41" t="s">
        <v>2670</v>
      </c>
      <c r="C1199" s="41">
        <v>140220600</v>
      </c>
      <c r="D1199" s="41">
        <v>140220600</v>
      </c>
      <c r="E1199" s="43" t="s">
        <v>3073</v>
      </c>
      <c r="G1199" s="43" t="s">
        <v>3074</v>
      </c>
      <c r="H1199" s="41">
        <v>101</v>
      </c>
      <c r="I1199" s="43" t="s">
        <v>2689</v>
      </c>
      <c r="J1199" s="50">
        <v>1623200</v>
      </c>
      <c r="K1199" s="50">
        <v>16232</v>
      </c>
      <c r="L1199" s="50">
        <v>66400</v>
      </c>
      <c r="M1199" s="51"/>
      <c r="N1199" s="51"/>
      <c r="O1199" s="51"/>
      <c r="P1199" s="41"/>
      <c r="Q1199" s="51"/>
    </row>
    <row r="1200" spans="1:17" ht="12.75">
      <c r="A1200" s="41">
        <v>2015</v>
      </c>
      <c r="B1200" s="41" t="s">
        <v>2670</v>
      </c>
      <c r="C1200" s="41">
        <v>140230100</v>
      </c>
      <c r="D1200" s="41">
        <v>140230100</v>
      </c>
      <c r="E1200" s="43" t="s">
        <v>2180</v>
      </c>
      <c r="F1200" s="43" t="s">
        <v>2176</v>
      </c>
      <c r="G1200" s="43" t="s">
        <v>2180</v>
      </c>
      <c r="H1200" s="41">
        <v>101</v>
      </c>
      <c r="I1200" s="43" t="s">
        <v>2689</v>
      </c>
      <c r="J1200" s="50">
        <v>728100</v>
      </c>
      <c r="K1200" s="50">
        <v>7281</v>
      </c>
      <c r="L1200" s="50">
        <v>0</v>
      </c>
      <c r="M1200" s="51"/>
      <c r="N1200" s="51"/>
      <c r="O1200" s="51"/>
      <c r="P1200" s="41"/>
      <c r="Q1200" s="51"/>
    </row>
    <row r="1201" spans="1:17" ht="12.75">
      <c r="A1201" s="41">
        <v>2015</v>
      </c>
      <c r="B1201" s="41" t="s">
        <v>2670</v>
      </c>
      <c r="C1201" s="41">
        <v>140230125</v>
      </c>
      <c r="D1201" s="41">
        <v>140230125</v>
      </c>
      <c r="E1201" s="43" t="s">
        <v>2181</v>
      </c>
      <c r="G1201" s="43" t="s">
        <v>2182</v>
      </c>
      <c r="H1201" s="41">
        <v>101</v>
      </c>
      <c r="I1201" s="43" t="s">
        <v>2689</v>
      </c>
      <c r="J1201" s="50">
        <v>294300</v>
      </c>
      <c r="K1201" s="50">
        <v>1472</v>
      </c>
      <c r="L1201" s="50">
        <v>0</v>
      </c>
      <c r="M1201" s="51"/>
      <c r="N1201" s="51"/>
      <c r="O1201" s="51"/>
      <c r="P1201" s="41"/>
      <c r="Q1201" s="51"/>
    </row>
    <row r="1202" spans="1:17" ht="12.75">
      <c r="A1202" s="41">
        <v>2015</v>
      </c>
      <c r="B1202" s="41" t="s">
        <v>2670</v>
      </c>
      <c r="C1202" s="41">
        <v>140230150</v>
      </c>
      <c r="D1202" s="41">
        <v>140230150</v>
      </c>
      <c r="E1202" s="43" t="s">
        <v>2183</v>
      </c>
      <c r="G1202" s="43" t="s">
        <v>2184</v>
      </c>
      <c r="H1202" s="41">
        <v>101</v>
      </c>
      <c r="I1202" s="43" t="s">
        <v>2689</v>
      </c>
      <c r="J1202" s="50">
        <v>339200</v>
      </c>
      <c r="K1202" s="50">
        <v>3392</v>
      </c>
      <c r="L1202" s="50">
        <v>0</v>
      </c>
      <c r="M1202" s="51"/>
      <c r="N1202" s="51"/>
      <c r="O1202" s="51"/>
      <c r="P1202" s="41"/>
      <c r="Q1202" s="51"/>
    </row>
    <row r="1203" spans="1:17" ht="12.75">
      <c r="A1203" s="41">
        <v>2015</v>
      </c>
      <c r="B1203" s="41" t="s">
        <v>2670</v>
      </c>
      <c r="C1203" s="41">
        <v>140230200</v>
      </c>
      <c r="D1203" s="41">
        <v>140230200</v>
      </c>
      <c r="E1203" s="43" t="s">
        <v>2185</v>
      </c>
      <c r="G1203" s="43" t="s">
        <v>2186</v>
      </c>
      <c r="H1203" s="41">
        <v>201</v>
      </c>
      <c r="I1203" s="43" t="s">
        <v>2681</v>
      </c>
      <c r="J1203" s="50">
        <v>66200</v>
      </c>
      <c r="K1203" s="50">
        <v>397</v>
      </c>
      <c r="L1203" s="50">
        <v>66200</v>
      </c>
      <c r="M1203" s="51"/>
      <c r="N1203" s="51"/>
      <c r="O1203" s="51"/>
      <c r="P1203" s="41"/>
      <c r="Q1203" s="51"/>
    </row>
    <row r="1204" spans="1:17" ht="12.75">
      <c r="A1204" s="41">
        <v>2015</v>
      </c>
      <c r="B1204" s="41" t="s">
        <v>2670</v>
      </c>
      <c r="C1204" s="41">
        <v>140230300</v>
      </c>
      <c r="D1204" s="41">
        <v>140230300</v>
      </c>
      <c r="E1204" s="43" t="s">
        <v>2187</v>
      </c>
      <c r="G1204" s="43" t="s">
        <v>2188</v>
      </c>
      <c r="H1204" s="41">
        <v>101</v>
      </c>
      <c r="I1204" s="43" t="s">
        <v>2689</v>
      </c>
      <c r="J1204" s="50">
        <v>247800</v>
      </c>
      <c r="K1204" s="50">
        <v>2478</v>
      </c>
      <c r="L1204" s="50">
        <v>0</v>
      </c>
      <c r="M1204" s="51"/>
      <c r="N1204" s="51"/>
      <c r="O1204" s="51"/>
      <c r="P1204" s="41"/>
      <c r="Q1204" s="51"/>
    </row>
    <row r="1205" spans="1:17" ht="12.75">
      <c r="A1205" s="41">
        <v>2015</v>
      </c>
      <c r="B1205" s="41" t="s">
        <v>2670</v>
      </c>
      <c r="C1205" s="41">
        <v>140230325</v>
      </c>
      <c r="D1205" s="41">
        <v>140230325</v>
      </c>
      <c r="E1205" s="43" t="s">
        <v>4020</v>
      </c>
      <c r="G1205" s="43" t="s">
        <v>4021</v>
      </c>
      <c r="H1205" s="41">
        <v>101</v>
      </c>
      <c r="I1205" s="43" t="s">
        <v>2689</v>
      </c>
      <c r="J1205" s="50">
        <v>219400</v>
      </c>
      <c r="K1205" s="50">
        <v>2184</v>
      </c>
      <c r="L1205" s="50">
        <v>0</v>
      </c>
      <c r="M1205" s="51"/>
      <c r="N1205" s="51"/>
      <c r="O1205" s="51"/>
      <c r="P1205" s="41"/>
      <c r="Q1205" s="51"/>
    </row>
    <row r="1206" spans="1:17" ht="12.75">
      <c r="A1206" s="41">
        <v>2015</v>
      </c>
      <c r="B1206" s="41" t="s">
        <v>2670</v>
      </c>
      <c r="C1206" s="41">
        <v>140230350</v>
      </c>
      <c r="D1206" s="41">
        <v>140230350</v>
      </c>
      <c r="E1206" s="43" t="s">
        <v>2189</v>
      </c>
      <c r="G1206" s="43" t="s">
        <v>2190</v>
      </c>
      <c r="H1206" s="41">
        <v>101</v>
      </c>
      <c r="I1206" s="43" t="s">
        <v>2689</v>
      </c>
      <c r="J1206" s="50">
        <v>361900</v>
      </c>
      <c r="K1206" s="50">
        <v>3619</v>
      </c>
      <c r="L1206" s="50">
        <v>0</v>
      </c>
      <c r="M1206" s="51"/>
      <c r="N1206" s="51"/>
      <c r="O1206" s="51"/>
      <c r="P1206" s="41"/>
      <c r="Q1206" s="51"/>
    </row>
    <row r="1207" spans="1:17" ht="12.75">
      <c r="A1207" s="41">
        <v>2015</v>
      </c>
      <c r="B1207" s="41" t="s">
        <v>2670</v>
      </c>
      <c r="C1207" s="41">
        <v>140230400</v>
      </c>
      <c r="D1207" s="41">
        <v>140230400</v>
      </c>
      <c r="E1207" s="43" t="s">
        <v>2191</v>
      </c>
      <c r="G1207" s="43" t="s">
        <v>2192</v>
      </c>
      <c r="H1207" s="41">
        <v>206</v>
      </c>
      <c r="I1207" s="43" t="s">
        <v>2796</v>
      </c>
      <c r="J1207" s="50">
        <v>2100</v>
      </c>
      <c r="K1207" s="50">
        <v>26</v>
      </c>
      <c r="L1207" s="50">
        <v>2100</v>
      </c>
      <c r="M1207" s="51"/>
      <c r="N1207" s="51"/>
      <c r="O1207" s="51"/>
      <c r="P1207" s="41"/>
      <c r="Q1207" s="51"/>
    </row>
    <row r="1208" spans="1:17" ht="12.75">
      <c r="A1208" s="41">
        <v>2015</v>
      </c>
      <c r="B1208" s="41" t="s">
        <v>2670</v>
      </c>
      <c r="C1208" s="41">
        <v>140230500</v>
      </c>
      <c r="D1208" s="41">
        <v>140230500</v>
      </c>
      <c r="E1208" s="43" t="s">
        <v>2193</v>
      </c>
      <c r="G1208" s="43" t="s">
        <v>2194</v>
      </c>
      <c r="H1208" s="41">
        <v>101</v>
      </c>
      <c r="I1208" s="43" t="s">
        <v>2689</v>
      </c>
      <c r="J1208" s="50">
        <v>1460900</v>
      </c>
      <c r="K1208" s="50">
        <v>7400</v>
      </c>
      <c r="L1208" s="50">
        <v>79200</v>
      </c>
      <c r="M1208" s="51"/>
      <c r="N1208" s="51"/>
      <c r="O1208" s="51"/>
      <c r="P1208" s="41"/>
      <c r="Q1208" s="51"/>
    </row>
    <row r="1209" spans="1:17" ht="12.75">
      <c r="A1209" s="41">
        <v>2015</v>
      </c>
      <c r="B1209" s="41" t="s">
        <v>2670</v>
      </c>
      <c r="C1209" s="41">
        <v>140230600</v>
      </c>
      <c r="D1209" s="41">
        <v>140230600</v>
      </c>
      <c r="E1209" s="43" t="s">
        <v>2195</v>
      </c>
      <c r="G1209" s="43" t="s">
        <v>2196</v>
      </c>
      <c r="H1209" s="41">
        <v>101</v>
      </c>
      <c r="I1209" s="43" t="s">
        <v>2689</v>
      </c>
      <c r="J1209" s="50">
        <v>832200</v>
      </c>
      <c r="K1209" s="50">
        <v>4763</v>
      </c>
      <c r="L1209" s="50">
        <v>165100</v>
      </c>
      <c r="M1209" s="51"/>
      <c r="N1209" s="51"/>
      <c r="O1209" s="51"/>
      <c r="P1209" s="41"/>
      <c r="Q1209" s="51"/>
    </row>
    <row r="1210" spans="1:17" ht="12.75">
      <c r="A1210" s="41">
        <v>2015</v>
      </c>
      <c r="B1210" s="41" t="s">
        <v>2670</v>
      </c>
      <c r="C1210" s="41">
        <v>140230650</v>
      </c>
      <c r="D1210" s="41">
        <v>140230650</v>
      </c>
      <c r="E1210" s="43" t="s">
        <v>2195</v>
      </c>
      <c r="G1210" s="43" t="s">
        <v>2196</v>
      </c>
      <c r="H1210" s="41">
        <v>101</v>
      </c>
      <c r="I1210" s="43" t="s">
        <v>2689</v>
      </c>
      <c r="J1210" s="50">
        <v>708300</v>
      </c>
      <c r="K1210" s="50">
        <v>3542</v>
      </c>
      <c r="L1210" s="50">
        <v>0</v>
      </c>
      <c r="M1210" s="51"/>
      <c r="N1210" s="51"/>
      <c r="O1210" s="51"/>
      <c r="P1210" s="41"/>
      <c r="Q1210" s="51"/>
    </row>
    <row r="1211" spans="1:17" ht="12.75">
      <c r="A1211" s="41">
        <v>2015</v>
      </c>
      <c r="B1211" s="41" t="s">
        <v>2670</v>
      </c>
      <c r="C1211" s="41">
        <v>140240100</v>
      </c>
      <c r="D1211" s="41">
        <v>140240100</v>
      </c>
      <c r="E1211" s="43" t="s">
        <v>2197</v>
      </c>
      <c r="G1211" s="43" t="s">
        <v>2198</v>
      </c>
      <c r="H1211" s="41">
        <v>101</v>
      </c>
      <c r="I1211" s="43" t="s">
        <v>2689</v>
      </c>
      <c r="J1211" s="50">
        <v>738700</v>
      </c>
      <c r="K1211" s="50">
        <v>4669</v>
      </c>
      <c r="L1211" s="50">
        <v>0</v>
      </c>
      <c r="M1211" s="51"/>
      <c r="N1211" s="51"/>
      <c r="O1211" s="51"/>
      <c r="P1211" s="41"/>
      <c r="Q1211" s="51"/>
    </row>
    <row r="1212" spans="1:17" ht="12.75">
      <c r="A1212" s="41">
        <v>2015</v>
      </c>
      <c r="B1212" s="41" t="s">
        <v>2670</v>
      </c>
      <c r="C1212" s="41">
        <v>140240200</v>
      </c>
      <c r="D1212" s="41">
        <v>140240200</v>
      </c>
      <c r="E1212" s="43" t="s">
        <v>2199</v>
      </c>
      <c r="G1212" s="43" t="s">
        <v>2200</v>
      </c>
      <c r="H1212" s="41">
        <v>101</v>
      </c>
      <c r="I1212" s="43" t="s">
        <v>2689</v>
      </c>
      <c r="J1212" s="50">
        <v>1934800</v>
      </c>
      <c r="K1212" s="50">
        <v>15721</v>
      </c>
      <c r="L1212" s="50">
        <v>0</v>
      </c>
      <c r="M1212" s="51"/>
      <c r="N1212" s="51"/>
      <c r="O1212" s="51"/>
      <c r="P1212" s="41"/>
      <c r="Q1212" s="51"/>
    </row>
    <row r="1213" spans="1:17" ht="12.75">
      <c r="A1213" s="41">
        <v>2015</v>
      </c>
      <c r="B1213" s="41" t="s">
        <v>2670</v>
      </c>
      <c r="C1213" s="41">
        <v>140240300</v>
      </c>
      <c r="D1213" s="41">
        <v>140240300</v>
      </c>
      <c r="E1213" s="43" t="s">
        <v>2047</v>
      </c>
      <c r="G1213" s="43" t="s">
        <v>2048</v>
      </c>
      <c r="H1213" s="41">
        <v>101</v>
      </c>
      <c r="I1213" s="43" t="s">
        <v>2689</v>
      </c>
      <c r="J1213" s="50">
        <v>759000</v>
      </c>
      <c r="K1213" s="50">
        <v>3795</v>
      </c>
      <c r="L1213" s="50">
        <v>0</v>
      </c>
      <c r="M1213" s="51"/>
      <c r="N1213" s="51"/>
      <c r="O1213" s="51"/>
      <c r="P1213" s="41"/>
      <c r="Q1213" s="51"/>
    </row>
    <row r="1214" spans="1:17" ht="12.75">
      <c r="A1214" s="41">
        <v>2015</v>
      </c>
      <c r="B1214" s="41" t="s">
        <v>2670</v>
      </c>
      <c r="C1214" s="41">
        <v>140240325</v>
      </c>
      <c r="D1214" s="41">
        <v>140240325</v>
      </c>
      <c r="E1214" s="43" t="s">
        <v>2201</v>
      </c>
      <c r="G1214" s="43" t="s">
        <v>2202</v>
      </c>
      <c r="H1214" s="41">
        <v>101</v>
      </c>
      <c r="I1214" s="43" t="s">
        <v>2689</v>
      </c>
      <c r="J1214" s="50">
        <v>805300</v>
      </c>
      <c r="K1214" s="50">
        <v>4096</v>
      </c>
      <c r="L1214" s="50">
        <v>69000</v>
      </c>
      <c r="M1214" s="51"/>
      <c r="N1214" s="51"/>
      <c r="O1214" s="51"/>
      <c r="P1214" s="41"/>
      <c r="Q1214" s="51"/>
    </row>
    <row r="1215" spans="1:17" ht="12.75">
      <c r="A1215" s="41">
        <v>2015</v>
      </c>
      <c r="B1215" s="41" t="s">
        <v>2670</v>
      </c>
      <c r="C1215" s="41">
        <v>140240400</v>
      </c>
      <c r="D1215" s="41">
        <v>140240400</v>
      </c>
      <c r="E1215" s="43" t="s">
        <v>2203</v>
      </c>
      <c r="F1215" s="43" t="s">
        <v>2204</v>
      </c>
      <c r="G1215" s="43" t="s">
        <v>2205</v>
      </c>
      <c r="H1215" s="41">
        <v>101</v>
      </c>
      <c r="I1215" s="43" t="s">
        <v>2689</v>
      </c>
      <c r="J1215" s="50">
        <v>1226200</v>
      </c>
      <c r="K1215" s="50">
        <v>12262</v>
      </c>
      <c r="L1215" s="50">
        <v>0</v>
      </c>
      <c r="M1215" s="51"/>
      <c r="N1215" s="51"/>
      <c r="O1215" s="51"/>
      <c r="P1215" s="41"/>
      <c r="Q1215" s="51"/>
    </row>
    <row r="1216" spans="1:17" ht="12.75">
      <c r="A1216" s="41">
        <v>2015</v>
      </c>
      <c r="B1216" s="41" t="s">
        <v>2670</v>
      </c>
      <c r="C1216" s="41">
        <v>140240450</v>
      </c>
      <c r="D1216" s="41">
        <v>140240450</v>
      </c>
      <c r="E1216" s="43" t="s">
        <v>2197</v>
      </c>
      <c r="G1216" s="43" t="s">
        <v>2198</v>
      </c>
      <c r="H1216" s="41">
        <v>101</v>
      </c>
      <c r="I1216" s="43" t="s">
        <v>2689</v>
      </c>
      <c r="J1216" s="50">
        <v>162200</v>
      </c>
      <c r="K1216" s="50">
        <v>936</v>
      </c>
      <c r="L1216" s="50">
        <v>84300</v>
      </c>
      <c r="M1216" s="51"/>
      <c r="N1216" s="51"/>
      <c r="O1216" s="51"/>
      <c r="P1216" s="41"/>
      <c r="Q1216" s="51"/>
    </row>
    <row r="1217" spans="1:17" ht="12.75">
      <c r="A1217" s="41">
        <v>2015</v>
      </c>
      <c r="B1217" s="41" t="s">
        <v>2670</v>
      </c>
      <c r="C1217" s="41">
        <v>140250100</v>
      </c>
      <c r="D1217" s="41">
        <v>140250100</v>
      </c>
      <c r="E1217" s="43" t="s">
        <v>2172</v>
      </c>
      <c r="G1217" s="43" t="s">
        <v>2173</v>
      </c>
      <c r="H1217" s="41">
        <v>101</v>
      </c>
      <c r="I1217" s="43" t="s">
        <v>2689</v>
      </c>
      <c r="J1217" s="50">
        <v>698400</v>
      </c>
      <c r="K1217" s="50">
        <v>6984</v>
      </c>
      <c r="L1217" s="50">
        <v>0</v>
      </c>
      <c r="M1217" s="51"/>
      <c r="N1217" s="51"/>
      <c r="O1217" s="51"/>
      <c r="P1217" s="41"/>
      <c r="Q1217" s="51"/>
    </row>
    <row r="1218" spans="1:17" ht="12.75">
      <c r="A1218" s="41">
        <v>2015</v>
      </c>
      <c r="B1218" s="41" t="s">
        <v>2670</v>
      </c>
      <c r="C1218" s="41">
        <v>140250200</v>
      </c>
      <c r="D1218" s="41">
        <v>140250200</v>
      </c>
      <c r="E1218" s="43" t="s">
        <v>3506</v>
      </c>
      <c r="F1218" s="43" t="s">
        <v>3507</v>
      </c>
      <c r="G1218" s="43" t="s">
        <v>3508</v>
      </c>
      <c r="H1218" s="41">
        <v>101</v>
      </c>
      <c r="I1218" s="43" t="s">
        <v>2689</v>
      </c>
      <c r="J1218" s="50">
        <v>944400</v>
      </c>
      <c r="K1218" s="50">
        <v>4722</v>
      </c>
      <c r="L1218" s="50">
        <v>0</v>
      </c>
      <c r="M1218" s="51"/>
      <c r="N1218" s="51"/>
      <c r="O1218" s="51"/>
      <c r="P1218" s="41"/>
      <c r="Q1218" s="51"/>
    </row>
    <row r="1219" spans="1:17" ht="12.75">
      <c r="A1219" s="41">
        <v>2015</v>
      </c>
      <c r="B1219" s="41" t="s">
        <v>2670</v>
      </c>
      <c r="C1219" s="41">
        <v>140250250</v>
      </c>
      <c r="D1219" s="41">
        <v>140250250</v>
      </c>
      <c r="E1219" s="43" t="s">
        <v>2172</v>
      </c>
      <c r="G1219" s="43" t="s">
        <v>2173</v>
      </c>
      <c r="H1219" s="41">
        <v>101</v>
      </c>
      <c r="I1219" s="43" t="s">
        <v>2689</v>
      </c>
      <c r="J1219" s="50">
        <v>1040600</v>
      </c>
      <c r="K1219" s="50">
        <v>10406</v>
      </c>
      <c r="L1219" s="50">
        <v>0</v>
      </c>
      <c r="M1219" s="51"/>
      <c r="N1219" s="51"/>
      <c r="O1219" s="51"/>
      <c r="P1219" s="41"/>
      <c r="Q1219" s="51"/>
    </row>
    <row r="1220" spans="1:17" ht="12.75">
      <c r="A1220" s="41">
        <v>2015</v>
      </c>
      <c r="B1220" s="41" t="s">
        <v>2670</v>
      </c>
      <c r="C1220" s="41">
        <v>140250275</v>
      </c>
      <c r="D1220" s="41">
        <v>140250275</v>
      </c>
      <c r="E1220" s="43" t="s">
        <v>2206</v>
      </c>
      <c r="G1220" s="43" t="s">
        <v>2207</v>
      </c>
      <c r="H1220" s="41">
        <v>101</v>
      </c>
      <c r="I1220" s="43" t="s">
        <v>2689</v>
      </c>
      <c r="J1220" s="50">
        <v>272600</v>
      </c>
      <c r="K1220" s="50">
        <v>1914</v>
      </c>
      <c r="L1220" s="50">
        <v>156500</v>
      </c>
      <c r="M1220" s="51"/>
      <c r="N1220" s="51"/>
      <c r="O1220" s="51"/>
      <c r="P1220" s="41"/>
      <c r="Q1220" s="51"/>
    </row>
    <row r="1221" spans="1:17" ht="12.75">
      <c r="A1221" s="41">
        <v>2015</v>
      </c>
      <c r="B1221" s="41" t="s">
        <v>2670</v>
      </c>
      <c r="C1221" s="41">
        <v>140250300</v>
      </c>
      <c r="D1221" s="41">
        <v>140250300</v>
      </c>
      <c r="E1221" s="43" t="s">
        <v>2172</v>
      </c>
      <c r="G1221" s="43" t="s">
        <v>2173</v>
      </c>
      <c r="H1221" s="41">
        <v>101</v>
      </c>
      <c r="I1221" s="43" t="s">
        <v>2689</v>
      </c>
      <c r="J1221" s="50">
        <v>1986900</v>
      </c>
      <c r="K1221" s="50">
        <v>10950</v>
      </c>
      <c r="L1221" s="50">
        <v>0</v>
      </c>
      <c r="M1221" s="51"/>
      <c r="N1221" s="51"/>
      <c r="O1221" s="51"/>
      <c r="P1221" s="41"/>
      <c r="Q1221" s="51"/>
    </row>
    <row r="1222" spans="1:17" ht="12.75">
      <c r="A1222" s="41">
        <v>2015</v>
      </c>
      <c r="B1222" s="41" t="s">
        <v>2670</v>
      </c>
      <c r="C1222" s="41">
        <v>140250350</v>
      </c>
      <c r="D1222" s="41">
        <v>140250350</v>
      </c>
      <c r="E1222" s="43" t="s">
        <v>2208</v>
      </c>
      <c r="G1222" s="43" t="s">
        <v>2209</v>
      </c>
      <c r="H1222" s="41">
        <v>101</v>
      </c>
      <c r="I1222" s="43" t="s">
        <v>2689</v>
      </c>
      <c r="J1222" s="50">
        <v>676900</v>
      </c>
      <c r="K1222" s="50">
        <v>5114</v>
      </c>
      <c r="L1222" s="50">
        <v>356300</v>
      </c>
      <c r="M1222" s="51"/>
      <c r="N1222" s="51"/>
      <c r="O1222" s="51"/>
      <c r="P1222" s="41"/>
      <c r="Q1222" s="51"/>
    </row>
    <row r="1223" spans="1:17" ht="12.75">
      <c r="A1223" s="41">
        <v>2015</v>
      </c>
      <c r="B1223" s="41" t="s">
        <v>2670</v>
      </c>
      <c r="C1223" s="41">
        <v>140250400</v>
      </c>
      <c r="D1223" s="41">
        <v>140250400</v>
      </c>
      <c r="E1223" s="43" t="s">
        <v>2210</v>
      </c>
      <c r="G1223" s="43" t="s">
        <v>2211</v>
      </c>
      <c r="H1223" s="41">
        <v>101</v>
      </c>
      <c r="I1223" s="43" t="s">
        <v>2689</v>
      </c>
      <c r="J1223" s="50">
        <v>489200</v>
      </c>
      <c r="K1223" s="50">
        <v>2734</v>
      </c>
      <c r="L1223" s="50">
        <v>0</v>
      </c>
      <c r="M1223" s="51"/>
      <c r="N1223" s="51"/>
      <c r="O1223" s="51"/>
      <c r="P1223" s="41"/>
      <c r="Q1223" s="51"/>
    </row>
    <row r="1224" spans="1:17" ht="12.75">
      <c r="A1224" s="41">
        <v>2015</v>
      </c>
      <c r="B1224" s="41" t="s">
        <v>2670</v>
      </c>
      <c r="C1224" s="41">
        <v>140260100</v>
      </c>
      <c r="D1224" s="41">
        <v>140260100</v>
      </c>
      <c r="E1224" s="43" t="s">
        <v>2100</v>
      </c>
      <c r="G1224" s="43" t="s">
        <v>2101</v>
      </c>
      <c r="H1224" s="41">
        <v>105</v>
      </c>
      <c r="I1224" s="43" t="s">
        <v>2675</v>
      </c>
      <c r="J1224" s="50">
        <v>841600</v>
      </c>
      <c r="K1224" s="50">
        <v>8416</v>
      </c>
      <c r="L1224" s="50">
        <v>0</v>
      </c>
      <c r="M1224" s="51"/>
      <c r="N1224" s="51"/>
      <c r="O1224" s="51"/>
      <c r="P1224" s="41"/>
      <c r="Q1224" s="51"/>
    </row>
    <row r="1225" spans="1:17" ht="12.75">
      <c r="A1225" s="41">
        <v>2015</v>
      </c>
      <c r="B1225" s="41" t="s">
        <v>2670</v>
      </c>
      <c r="C1225" s="41">
        <v>140260150</v>
      </c>
      <c r="D1225" s="41">
        <v>140260150</v>
      </c>
      <c r="E1225" s="43" t="s">
        <v>2212</v>
      </c>
      <c r="G1225" s="43" t="s">
        <v>2213</v>
      </c>
      <c r="H1225" s="41">
        <v>105</v>
      </c>
      <c r="I1225" s="43" t="s">
        <v>2675</v>
      </c>
      <c r="J1225" s="50">
        <v>324500</v>
      </c>
      <c r="K1225" s="50">
        <v>1207</v>
      </c>
      <c r="L1225" s="50">
        <v>0</v>
      </c>
      <c r="M1225" s="51"/>
      <c r="N1225" s="51"/>
      <c r="O1225" s="51"/>
      <c r="P1225" s="41"/>
      <c r="Q1225" s="51"/>
    </row>
    <row r="1226" spans="1:17" ht="12.75">
      <c r="A1226" s="41">
        <v>2015</v>
      </c>
      <c r="B1226" s="41" t="s">
        <v>2670</v>
      </c>
      <c r="C1226" s="41">
        <v>140260200</v>
      </c>
      <c r="D1226" s="41">
        <v>140260200</v>
      </c>
      <c r="E1226" s="43" t="s">
        <v>2100</v>
      </c>
      <c r="G1226" s="43" t="s">
        <v>2101</v>
      </c>
      <c r="H1226" s="41">
        <v>105</v>
      </c>
      <c r="I1226" s="43" t="s">
        <v>2675</v>
      </c>
      <c r="J1226" s="50">
        <v>970200</v>
      </c>
      <c r="K1226" s="50">
        <v>9702</v>
      </c>
      <c r="L1226" s="50">
        <v>0</v>
      </c>
      <c r="M1226" s="51"/>
      <c r="N1226" s="51"/>
      <c r="O1226" s="51"/>
      <c r="P1226" s="41"/>
      <c r="Q1226" s="51"/>
    </row>
    <row r="1227" spans="1:17" ht="12.75">
      <c r="A1227" s="41">
        <v>2015</v>
      </c>
      <c r="B1227" s="41" t="s">
        <v>2670</v>
      </c>
      <c r="C1227" s="41">
        <v>140260300</v>
      </c>
      <c r="D1227" s="41">
        <v>140260300</v>
      </c>
      <c r="E1227" s="43" t="s">
        <v>3844</v>
      </c>
      <c r="G1227" s="43" t="s">
        <v>3845</v>
      </c>
      <c r="H1227" s="41">
        <v>101</v>
      </c>
      <c r="I1227" s="43" t="s">
        <v>2689</v>
      </c>
      <c r="J1227" s="50">
        <v>710600</v>
      </c>
      <c r="K1227" s="50">
        <v>3553</v>
      </c>
      <c r="L1227" s="50">
        <v>0</v>
      </c>
      <c r="M1227" s="51"/>
      <c r="N1227" s="51"/>
      <c r="O1227" s="51"/>
      <c r="P1227" s="41"/>
      <c r="Q1227" s="51"/>
    </row>
    <row r="1228" spans="1:17" ht="12.75">
      <c r="A1228" s="41">
        <v>2015</v>
      </c>
      <c r="B1228" s="41" t="s">
        <v>2670</v>
      </c>
      <c r="C1228" s="41">
        <v>140260400</v>
      </c>
      <c r="D1228" s="41">
        <v>140260400</v>
      </c>
      <c r="E1228" s="43" t="s">
        <v>2672</v>
      </c>
      <c r="F1228" s="43" t="s">
        <v>2673</v>
      </c>
      <c r="G1228" s="43" t="s">
        <v>2674</v>
      </c>
      <c r="H1228" s="41">
        <v>105</v>
      </c>
      <c r="I1228" s="43" t="s">
        <v>2675</v>
      </c>
      <c r="J1228" s="50">
        <v>1172700</v>
      </c>
      <c r="K1228" s="50">
        <v>11727</v>
      </c>
      <c r="L1228" s="50">
        <v>0</v>
      </c>
      <c r="M1228" s="51"/>
      <c r="N1228" s="51"/>
      <c r="O1228" s="51"/>
      <c r="P1228" s="41"/>
      <c r="Q1228" s="51"/>
    </row>
    <row r="1229" spans="1:17" ht="12.75">
      <c r="A1229" s="41">
        <v>2015</v>
      </c>
      <c r="B1229" s="41" t="s">
        <v>2670</v>
      </c>
      <c r="C1229" s="41">
        <v>140260450</v>
      </c>
      <c r="D1229" s="41">
        <v>140260450</v>
      </c>
      <c r="E1229" s="43" t="s">
        <v>2214</v>
      </c>
      <c r="G1229" s="43" t="s">
        <v>2215</v>
      </c>
      <c r="H1229" s="41">
        <v>201</v>
      </c>
      <c r="I1229" s="43" t="s">
        <v>2681</v>
      </c>
      <c r="J1229" s="50">
        <v>108000</v>
      </c>
      <c r="K1229" s="50">
        <v>805</v>
      </c>
      <c r="L1229" s="50">
        <v>108000</v>
      </c>
      <c r="M1229" s="51"/>
      <c r="N1229" s="51"/>
      <c r="O1229" s="51"/>
      <c r="P1229" s="41"/>
      <c r="Q1229" s="51"/>
    </row>
    <row r="1230" spans="1:17" ht="12.75">
      <c r="A1230" s="41">
        <v>2015</v>
      </c>
      <c r="B1230" s="41" t="s">
        <v>2670</v>
      </c>
      <c r="C1230" s="41">
        <v>140260500</v>
      </c>
      <c r="D1230" s="41">
        <v>140260500</v>
      </c>
      <c r="E1230" s="43" t="s">
        <v>2216</v>
      </c>
      <c r="F1230" s="43" t="s">
        <v>2217</v>
      </c>
      <c r="G1230" s="43" t="s">
        <v>2218</v>
      </c>
      <c r="H1230" s="41">
        <v>105</v>
      </c>
      <c r="I1230" s="43" t="s">
        <v>2675</v>
      </c>
      <c r="J1230" s="50">
        <v>1224200</v>
      </c>
      <c r="K1230" s="50">
        <v>6121</v>
      </c>
      <c r="L1230" s="50">
        <v>0</v>
      </c>
      <c r="M1230" s="51"/>
      <c r="N1230" s="51"/>
      <c r="O1230" s="51"/>
      <c r="P1230" s="41"/>
      <c r="Q1230" s="51"/>
    </row>
    <row r="1231" spans="1:17" ht="12.75">
      <c r="A1231" s="41">
        <v>2015</v>
      </c>
      <c r="B1231" s="41" t="s">
        <v>2670</v>
      </c>
      <c r="C1231" s="41">
        <v>140260550</v>
      </c>
      <c r="D1231" s="41">
        <v>140260550</v>
      </c>
      <c r="E1231" s="43" t="s">
        <v>2219</v>
      </c>
      <c r="G1231" s="43" t="s">
        <v>2220</v>
      </c>
      <c r="H1231" s="41">
        <v>201</v>
      </c>
      <c r="I1231" s="43" t="s">
        <v>2681</v>
      </c>
      <c r="J1231" s="50">
        <v>107200</v>
      </c>
      <c r="K1231" s="50">
        <v>796</v>
      </c>
      <c r="L1231" s="50">
        <v>107200</v>
      </c>
      <c r="M1231" s="51"/>
      <c r="N1231" s="51"/>
      <c r="O1231" s="51"/>
      <c r="P1231" s="41"/>
      <c r="Q1231" s="51"/>
    </row>
    <row r="1232" spans="1:17" ht="12.75">
      <c r="A1232" s="41">
        <v>2015</v>
      </c>
      <c r="B1232" s="41" t="s">
        <v>2670</v>
      </c>
      <c r="C1232" s="41">
        <v>140270100</v>
      </c>
      <c r="D1232" s="41">
        <v>140270100</v>
      </c>
      <c r="E1232" s="43" t="s">
        <v>2175</v>
      </c>
      <c r="F1232" s="43" t="s">
        <v>2176</v>
      </c>
      <c r="G1232" s="43" t="s">
        <v>2177</v>
      </c>
      <c r="H1232" s="41">
        <v>101</v>
      </c>
      <c r="I1232" s="43" t="s">
        <v>2689</v>
      </c>
      <c r="J1232" s="50">
        <v>159900</v>
      </c>
      <c r="K1232" s="50">
        <v>1599</v>
      </c>
      <c r="L1232" s="50">
        <v>0</v>
      </c>
      <c r="M1232" s="51"/>
      <c r="N1232" s="51"/>
      <c r="O1232" s="51"/>
      <c r="P1232" s="41"/>
      <c r="Q1232" s="51"/>
    </row>
    <row r="1233" spans="1:17" ht="12.75">
      <c r="A1233" s="41">
        <v>2015</v>
      </c>
      <c r="B1233" s="41" t="s">
        <v>2670</v>
      </c>
      <c r="C1233" s="41">
        <v>140270125</v>
      </c>
      <c r="D1233" s="41">
        <v>140270125</v>
      </c>
      <c r="E1233" s="43" t="s">
        <v>2221</v>
      </c>
      <c r="F1233" s="43" t="s">
        <v>2222</v>
      </c>
      <c r="G1233" s="43" t="s">
        <v>2223</v>
      </c>
      <c r="H1233" s="41">
        <v>101</v>
      </c>
      <c r="I1233" s="43" t="s">
        <v>2689</v>
      </c>
      <c r="J1233" s="50">
        <v>205200</v>
      </c>
      <c r="K1233" s="50">
        <v>2052</v>
      </c>
      <c r="L1233" s="50">
        <v>0</v>
      </c>
      <c r="M1233" s="51"/>
      <c r="N1233" s="51"/>
      <c r="O1233" s="51"/>
      <c r="P1233" s="41"/>
      <c r="Q1233" s="51"/>
    </row>
    <row r="1234" spans="1:17" ht="12.75">
      <c r="A1234" s="41">
        <v>2015</v>
      </c>
      <c r="B1234" s="41" t="s">
        <v>2670</v>
      </c>
      <c r="C1234" s="41">
        <v>140270150</v>
      </c>
      <c r="D1234" s="41">
        <v>140270150</v>
      </c>
      <c r="E1234" s="43" t="s">
        <v>2183</v>
      </c>
      <c r="G1234" s="43" t="s">
        <v>2184</v>
      </c>
      <c r="H1234" s="41">
        <v>201</v>
      </c>
      <c r="I1234" s="43" t="s">
        <v>2681</v>
      </c>
      <c r="J1234" s="50">
        <v>95800</v>
      </c>
      <c r="K1234" s="50">
        <v>958</v>
      </c>
      <c r="L1234" s="50">
        <v>95800</v>
      </c>
      <c r="M1234" s="51"/>
      <c r="N1234" s="51"/>
      <c r="O1234" s="51"/>
      <c r="P1234" s="41"/>
      <c r="Q1234" s="51"/>
    </row>
    <row r="1235" spans="1:17" ht="12.75">
      <c r="A1235" s="41">
        <v>2015</v>
      </c>
      <c r="B1235" s="41" t="s">
        <v>2670</v>
      </c>
      <c r="C1235" s="41">
        <v>140270175</v>
      </c>
      <c r="D1235" s="41">
        <v>140270175</v>
      </c>
      <c r="E1235" s="43" t="s">
        <v>2224</v>
      </c>
      <c r="G1235" s="43" t="s">
        <v>2224</v>
      </c>
      <c r="H1235" s="41">
        <v>101</v>
      </c>
      <c r="I1235" s="43" t="s">
        <v>2689</v>
      </c>
      <c r="J1235" s="50">
        <v>395600</v>
      </c>
      <c r="K1235" s="50">
        <v>3080</v>
      </c>
      <c r="L1235" s="50">
        <v>0</v>
      </c>
      <c r="M1235" s="51"/>
      <c r="N1235" s="51"/>
      <c r="O1235" s="51"/>
      <c r="P1235" s="41"/>
      <c r="Q1235" s="51"/>
    </row>
    <row r="1236" spans="1:17" ht="12.75">
      <c r="A1236" s="41">
        <v>2015</v>
      </c>
      <c r="B1236" s="41" t="s">
        <v>2670</v>
      </c>
      <c r="C1236" s="41">
        <v>140270200</v>
      </c>
      <c r="D1236" s="41">
        <v>140270200</v>
      </c>
      <c r="E1236" s="43" t="s">
        <v>2225</v>
      </c>
      <c r="F1236" s="43" t="s">
        <v>2226</v>
      </c>
      <c r="G1236" s="43" t="s">
        <v>2227</v>
      </c>
      <c r="H1236" s="41">
        <v>101</v>
      </c>
      <c r="I1236" s="43" t="s">
        <v>2689</v>
      </c>
      <c r="J1236" s="50">
        <v>1235600</v>
      </c>
      <c r="K1236" s="50">
        <v>12356</v>
      </c>
      <c r="L1236" s="50">
        <v>0</v>
      </c>
      <c r="M1236" s="51"/>
      <c r="N1236" s="51"/>
      <c r="O1236" s="51"/>
      <c r="P1236" s="41"/>
      <c r="Q1236" s="51"/>
    </row>
    <row r="1237" spans="1:17" ht="12.75">
      <c r="A1237" s="41">
        <v>2015</v>
      </c>
      <c r="B1237" s="41" t="s">
        <v>2670</v>
      </c>
      <c r="C1237" s="41">
        <v>140270300</v>
      </c>
      <c r="D1237" s="41">
        <v>140270300</v>
      </c>
      <c r="E1237" s="43" t="s">
        <v>2180</v>
      </c>
      <c r="F1237" s="43" t="s">
        <v>2176</v>
      </c>
      <c r="G1237" s="43" t="s">
        <v>2180</v>
      </c>
      <c r="H1237" s="41">
        <v>101</v>
      </c>
      <c r="I1237" s="43" t="s">
        <v>2689</v>
      </c>
      <c r="J1237" s="50">
        <v>309100</v>
      </c>
      <c r="K1237" s="50">
        <v>3091</v>
      </c>
      <c r="L1237" s="50">
        <v>0</v>
      </c>
      <c r="M1237" s="51"/>
      <c r="N1237" s="51"/>
      <c r="O1237" s="51"/>
      <c r="P1237" s="41"/>
      <c r="Q1237" s="51"/>
    </row>
    <row r="1238" spans="1:17" ht="12.75">
      <c r="A1238" s="41">
        <v>2015</v>
      </c>
      <c r="B1238" s="41" t="s">
        <v>2670</v>
      </c>
      <c r="C1238" s="41">
        <v>140270400</v>
      </c>
      <c r="D1238" s="41">
        <v>140270400</v>
      </c>
      <c r="E1238" s="43" t="s">
        <v>2228</v>
      </c>
      <c r="G1238" s="43" t="s">
        <v>2229</v>
      </c>
      <c r="H1238" s="41">
        <v>101</v>
      </c>
      <c r="I1238" s="43" t="s">
        <v>2689</v>
      </c>
      <c r="J1238" s="50">
        <v>1433700</v>
      </c>
      <c r="K1238" s="50">
        <v>14337</v>
      </c>
      <c r="L1238" s="50">
        <v>0</v>
      </c>
      <c r="M1238" s="51"/>
      <c r="N1238" s="51"/>
      <c r="O1238" s="51"/>
      <c r="P1238" s="41"/>
      <c r="Q1238" s="51"/>
    </row>
    <row r="1239" spans="1:17" ht="12.75">
      <c r="A1239" s="41">
        <v>2015</v>
      </c>
      <c r="B1239" s="41" t="s">
        <v>2670</v>
      </c>
      <c r="C1239" s="41">
        <v>140270500</v>
      </c>
      <c r="D1239" s="41">
        <v>140270500</v>
      </c>
      <c r="E1239" s="43" t="s">
        <v>2230</v>
      </c>
      <c r="G1239" s="43" t="s">
        <v>2231</v>
      </c>
      <c r="H1239" s="41">
        <v>101</v>
      </c>
      <c r="I1239" s="43" t="s">
        <v>2689</v>
      </c>
      <c r="J1239" s="50">
        <v>1276100</v>
      </c>
      <c r="K1239" s="50">
        <v>12761</v>
      </c>
      <c r="L1239" s="50">
        <v>0</v>
      </c>
      <c r="M1239" s="51"/>
      <c r="N1239" s="51"/>
      <c r="O1239" s="51"/>
      <c r="P1239" s="41"/>
      <c r="Q1239" s="51"/>
    </row>
    <row r="1240" spans="1:17" ht="12.75">
      <c r="A1240" s="41">
        <v>2015</v>
      </c>
      <c r="B1240" s="41" t="s">
        <v>2670</v>
      </c>
      <c r="C1240" s="41">
        <v>140270600</v>
      </c>
      <c r="D1240" s="41">
        <v>140270600</v>
      </c>
      <c r="E1240" s="43" t="s">
        <v>2180</v>
      </c>
      <c r="F1240" s="43" t="s">
        <v>2176</v>
      </c>
      <c r="G1240" s="43" t="s">
        <v>2180</v>
      </c>
      <c r="H1240" s="41">
        <v>101</v>
      </c>
      <c r="I1240" s="43" t="s">
        <v>2689</v>
      </c>
      <c r="J1240" s="50">
        <v>300300</v>
      </c>
      <c r="K1240" s="50">
        <v>3003</v>
      </c>
      <c r="L1240" s="50">
        <v>0</v>
      </c>
      <c r="M1240" s="51"/>
      <c r="N1240" s="51"/>
      <c r="O1240" s="51"/>
      <c r="P1240" s="41"/>
      <c r="Q1240" s="51"/>
    </row>
    <row r="1241" spans="1:17" ht="12.75">
      <c r="A1241" s="41">
        <v>2015</v>
      </c>
      <c r="B1241" s="41" t="s">
        <v>2670</v>
      </c>
      <c r="C1241" s="41">
        <v>140280100</v>
      </c>
      <c r="D1241" s="41">
        <v>140280100</v>
      </c>
      <c r="E1241" s="43" t="s">
        <v>2232</v>
      </c>
      <c r="G1241" s="43" t="s">
        <v>2233</v>
      </c>
      <c r="H1241" s="41">
        <v>101</v>
      </c>
      <c r="I1241" s="43" t="s">
        <v>2689</v>
      </c>
      <c r="J1241" s="50">
        <v>1302400</v>
      </c>
      <c r="K1241" s="50">
        <v>13024</v>
      </c>
      <c r="L1241" s="50">
        <v>0</v>
      </c>
      <c r="M1241" s="51"/>
      <c r="N1241" s="51"/>
      <c r="O1241" s="51"/>
      <c r="P1241" s="41"/>
      <c r="Q1241" s="51"/>
    </row>
    <row r="1242" spans="1:17" ht="12.75">
      <c r="A1242" s="41">
        <v>2015</v>
      </c>
      <c r="B1242" s="41" t="s">
        <v>2670</v>
      </c>
      <c r="C1242" s="41">
        <v>140280150</v>
      </c>
      <c r="D1242" s="41">
        <v>140280150</v>
      </c>
      <c r="E1242" s="43" t="s">
        <v>2234</v>
      </c>
      <c r="G1242" s="43" t="s">
        <v>2235</v>
      </c>
      <c r="H1242" s="41">
        <v>201</v>
      </c>
      <c r="I1242" s="43" t="s">
        <v>2681</v>
      </c>
      <c r="J1242" s="50">
        <v>134500</v>
      </c>
      <c r="K1242" s="50">
        <v>1094</v>
      </c>
      <c r="L1242" s="50">
        <v>134500</v>
      </c>
      <c r="M1242" s="51"/>
      <c r="N1242" s="51"/>
      <c r="O1242" s="51"/>
      <c r="P1242" s="41"/>
      <c r="Q1242" s="51"/>
    </row>
    <row r="1243" spans="1:17" ht="12.75">
      <c r="A1243" s="41">
        <v>2015</v>
      </c>
      <c r="B1243" s="41" t="s">
        <v>2670</v>
      </c>
      <c r="C1243" s="41">
        <v>140280200</v>
      </c>
      <c r="D1243" s="41">
        <v>140280200</v>
      </c>
      <c r="E1243" s="43" t="s">
        <v>2103</v>
      </c>
      <c r="G1243" s="43" t="s">
        <v>2104</v>
      </c>
      <c r="H1243" s="41">
        <v>101</v>
      </c>
      <c r="I1243" s="43" t="s">
        <v>2689</v>
      </c>
      <c r="J1243" s="50">
        <v>691000</v>
      </c>
      <c r="K1243" s="50">
        <v>3455</v>
      </c>
      <c r="L1243" s="50">
        <v>0</v>
      </c>
      <c r="M1243" s="51"/>
      <c r="N1243" s="51"/>
      <c r="O1243" s="51"/>
      <c r="P1243" s="41"/>
      <c r="Q1243" s="51"/>
    </row>
    <row r="1244" spans="1:17" ht="12.75">
      <c r="A1244" s="41">
        <v>2015</v>
      </c>
      <c r="B1244" s="41" t="s">
        <v>2670</v>
      </c>
      <c r="C1244" s="41">
        <v>140280250</v>
      </c>
      <c r="D1244" s="41">
        <v>140280250</v>
      </c>
      <c r="E1244" s="43" t="s">
        <v>1888</v>
      </c>
      <c r="G1244" s="43" t="s">
        <v>1888</v>
      </c>
      <c r="H1244" s="41">
        <v>101</v>
      </c>
      <c r="I1244" s="43" t="s">
        <v>2689</v>
      </c>
      <c r="J1244" s="50">
        <v>339900</v>
      </c>
      <c r="K1244" s="50">
        <v>2405</v>
      </c>
      <c r="L1244" s="50">
        <v>0</v>
      </c>
      <c r="M1244" s="51"/>
      <c r="N1244" s="51"/>
      <c r="O1244" s="51"/>
      <c r="P1244" s="41"/>
      <c r="Q1244" s="51"/>
    </row>
    <row r="1245" spans="1:17" ht="12.75">
      <c r="A1245" s="41">
        <v>2015</v>
      </c>
      <c r="B1245" s="41" t="s">
        <v>2670</v>
      </c>
      <c r="C1245" s="41">
        <v>140280300</v>
      </c>
      <c r="D1245" s="41">
        <v>140280300</v>
      </c>
      <c r="E1245" s="43" t="s">
        <v>2236</v>
      </c>
      <c r="G1245" s="43" t="s">
        <v>2236</v>
      </c>
      <c r="H1245" s="41">
        <v>101</v>
      </c>
      <c r="I1245" s="43" t="s">
        <v>2689</v>
      </c>
      <c r="J1245" s="50">
        <v>366600</v>
      </c>
      <c r="K1245" s="50">
        <v>3666</v>
      </c>
      <c r="L1245" s="50">
        <v>0</v>
      </c>
      <c r="M1245" s="51"/>
      <c r="N1245" s="51"/>
      <c r="O1245" s="51"/>
      <c r="P1245" s="41"/>
      <c r="Q1245" s="51"/>
    </row>
    <row r="1246" spans="1:17" ht="12.75">
      <c r="A1246" s="41">
        <v>2015</v>
      </c>
      <c r="B1246" s="41" t="s">
        <v>2670</v>
      </c>
      <c r="C1246" s="41">
        <v>140280400</v>
      </c>
      <c r="D1246" s="41">
        <v>140280400</v>
      </c>
      <c r="E1246" s="43" t="s">
        <v>2236</v>
      </c>
      <c r="G1246" s="43" t="s">
        <v>2236</v>
      </c>
      <c r="H1246" s="41">
        <v>101</v>
      </c>
      <c r="I1246" s="43" t="s">
        <v>2689</v>
      </c>
      <c r="J1246" s="50">
        <v>769900</v>
      </c>
      <c r="K1246" s="50">
        <v>7699</v>
      </c>
      <c r="L1246" s="50">
        <v>0</v>
      </c>
      <c r="M1246" s="51"/>
      <c r="N1246" s="51"/>
      <c r="O1246" s="51"/>
      <c r="P1246" s="41"/>
      <c r="Q1246" s="51"/>
    </row>
    <row r="1247" spans="1:17" ht="12.75">
      <c r="A1247" s="41">
        <v>2015</v>
      </c>
      <c r="B1247" s="41" t="s">
        <v>2670</v>
      </c>
      <c r="C1247" s="41">
        <v>140280500</v>
      </c>
      <c r="D1247" s="41">
        <v>140280500</v>
      </c>
      <c r="E1247" s="43" t="s">
        <v>1992</v>
      </c>
      <c r="F1247" s="43" t="s">
        <v>1993</v>
      </c>
      <c r="G1247" s="43" t="s">
        <v>1992</v>
      </c>
      <c r="H1247" s="41">
        <v>101</v>
      </c>
      <c r="I1247" s="43" t="s">
        <v>2689</v>
      </c>
      <c r="J1247" s="50">
        <v>1486900</v>
      </c>
      <c r="K1247" s="50">
        <v>14869</v>
      </c>
      <c r="L1247" s="50">
        <v>0</v>
      </c>
      <c r="M1247" s="51"/>
      <c r="N1247" s="51"/>
      <c r="O1247" s="51"/>
      <c r="P1247" s="41"/>
      <c r="Q1247" s="51"/>
    </row>
    <row r="1248" spans="1:17" ht="12.75">
      <c r="A1248" s="41">
        <v>2015</v>
      </c>
      <c r="B1248" s="41" t="s">
        <v>2670</v>
      </c>
      <c r="C1248" s="41">
        <v>140280600</v>
      </c>
      <c r="D1248" s="41">
        <v>140280600</v>
      </c>
      <c r="E1248" s="43" t="s">
        <v>2236</v>
      </c>
      <c r="G1248" s="43" t="s">
        <v>2236</v>
      </c>
      <c r="H1248" s="41">
        <v>101</v>
      </c>
      <c r="I1248" s="43" t="s">
        <v>2689</v>
      </c>
      <c r="J1248" s="50">
        <v>464700</v>
      </c>
      <c r="K1248" s="50">
        <v>4647</v>
      </c>
      <c r="L1248" s="50">
        <v>0</v>
      </c>
      <c r="M1248" s="51"/>
      <c r="N1248" s="51"/>
      <c r="O1248" s="51"/>
      <c r="P1248" s="41"/>
      <c r="Q1248" s="51"/>
    </row>
    <row r="1249" spans="1:17" ht="12.75">
      <c r="A1249" s="41">
        <v>2015</v>
      </c>
      <c r="B1249" s="41" t="s">
        <v>2670</v>
      </c>
      <c r="C1249" s="41">
        <v>140280700</v>
      </c>
      <c r="D1249" s="41">
        <v>140280700</v>
      </c>
      <c r="E1249" s="43" t="s">
        <v>2237</v>
      </c>
      <c r="G1249" s="43" t="s">
        <v>2238</v>
      </c>
      <c r="H1249" s="41">
        <v>101</v>
      </c>
      <c r="I1249" s="43" t="s">
        <v>2689</v>
      </c>
      <c r="J1249" s="50">
        <v>730500</v>
      </c>
      <c r="K1249" s="50">
        <v>7305</v>
      </c>
      <c r="L1249" s="50">
        <v>0</v>
      </c>
      <c r="M1249" s="51"/>
      <c r="N1249" s="51"/>
      <c r="O1249" s="51"/>
      <c r="P1249" s="41"/>
      <c r="Q1249" s="51"/>
    </row>
    <row r="1250" spans="1:17" ht="12.75">
      <c r="A1250" s="41">
        <v>2015</v>
      </c>
      <c r="B1250" s="41" t="s">
        <v>2670</v>
      </c>
      <c r="C1250" s="41">
        <v>140290100</v>
      </c>
      <c r="D1250" s="41">
        <v>140290100</v>
      </c>
      <c r="E1250" s="43" t="s">
        <v>3577</v>
      </c>
      <c r="F1250" s="43" t="s">
        <v>3578</v>
      </c>
      <c r="G1250" s="43" t="s">
        <v>3577</v>
      </c>
      <c r="H1250" s="41">
        <v>101</v>
      </c>
      <c r="I1250" s="43" t="s">
        <v>2689</v>
      </c>
      <c r="J1250" s="50">
        <v>1074700</v>
      </c>
      <c r="K1250" s="50">
        <v>7987</v>
      </c>
      <c r="L1250" s="50">
        <v>0</v>
      </c>
      <c r="M1250" s="51"/>
      <c r="N1250" s="51"/>
      <c r="O1250" s="51"/>
      <c r="P1250" s="41"/>
      <c r="Q1250" s="51"/>
    </row>
    <row r="1251" spans="1:17" ht="12.75">
      <c r="A1251" s="41">
        <v>2015</v>
      </c>
      <c r="B1251" s="41" t="s">
        <v>2670</v>
      </c>
      <c r="C1251" s="41">
        <v>140290200</v>
      </c>
      <c r="D1251" s="41">
        <v>140290200</v>
      </c>
      <c r="E1251" s="43" t="s">
        <v>2239</v>
      </c>
      <c r="G1251" s="43" t="s">
        <v>2240</v>
      </c>
      <c r="H1251" s="41">
        <v>201</v>
      </c>
      <c r="I1251" s="43" t="s">
        <v>2681</v>
      </c>
      <c r="J1251" s="50">
        <v>83400</v>
      </c>
      <c r="K1251" s="50">
        <v>537</v>
      </c>
      <c r="L1251" s="50">
        <v>83400</v>
      </c>
      <c r="M1251" s="51"/>
      <c r="N1251" s="51"/>
      <c r="O1251" s="51"/>
      <c r="P1251" s="41"/>
      <c r="Q1251" s="51"/>
    </row>
    <row r="1252" spans="1:17" ht="12.75">
      <c r="A1252" s="41">
        <v>2015</v>
      </c>
      <c r="B1252" s="41" t="s">
        <v>2670</v>
      </c>
      <c r="C1252" s="41">
        <v>140290300</v>
      </c>
      <c r="D1252" s="41">
        <v>140290300</v>
      </c>
      <c r="E1252" s="43" t="s">
        <v>2241</v>
      </c>
      <c r="F1252" s="43" t="s">
        <v>2242</v>
      </c>
      <c r="G1252" s="43" t="s">
        <v>2243</v>
      </c>
      <c r="H1252" s="41">
        <v>101</v>
      </c>
      <c r="I1252" s="43" t="s">
        <v>2689</v>
      </c>
      <c r="J1252" s="50">
        <v>1069800</v>
      </c>
      <c r="K1252" s="50">
        <v>10698</v>
      </c>
      <c r="L1252" s="50">
        <v>0</v>
      </c>
      <c r="M1252" s="51"/>
      <c r="N1252" s="51"/>
      <c r="O1252" s="51"/>
      <c r="P1252" s="41"/>
      <c r="Q1252" s="51"/>
    </row>
    <row r="1253" spans="1:17" ht="12.75">
      <c r="A1253" s="41">
        <v>2015</v>
      </c>
      <c r="B1253" s="41" t="s">
        <v>2670</v>
      </c>
      <c r="C1253" s="41">
        <v>140290400</v>
      </c>
      <c r="D1253" s="41">
        <v>140290400</v>
      </c>
      <c r="E1253" s="43" t="s">
        <v>2183</v>
      </c>
      <c r="G1253" s="43" t="s">
        <v>2184</v>
      </c>
      <c r="H1253" s="41">
        <v>201</v>
      </c>
      <c r="I1253" s="43" t="s">
        <v>2681</v>
      </c>
      <c r="J1253" s="50">
        <v>130300</v>
      </c>
      <c r="K1253" s="50">
        <v>1048</v>
      </c>
      <c r="L1253" s="50">
        <v>130300</v>
      </c>
      <c r="M1253" s="51"/>
      <c r="N1253" s="51"/>
      <c r="O1253" s="51"/>
      <c r="P1253" s="41"/>
      <c r="Q1253" s="51"/>
    </row>
    <row r="1254" spans="1:17" ht="12.75">
      <c r="A1254" s="41">
        <v>2015</v>
      </c>
      <c r="B1254" s="41" t="s">
        <v>2670</v>
      </c>
      <c r="C1254" s="41">
        <v>140290500</v>
      </c>
      <c r="D1254" s="41">
        <v>140290500</v>
      </c>
      <c r="E1254" s="43" t="s">
        <v>2244</v>
      </c>
      <c r="G1254" s="43" t="s">
        <v>2245</v>
      </c>
      <c r="H1254" s="41">
        <v>101</v>
      </c>
      <c r="I1254" s="43" t="s">
        <v>2689</v>
      </c>
      <c r="J1254" s="50">
        <v>1106100</v>
      </c>
      <c r="K1254" s="50">
        <v>11061</v>
      </c>
      <c r="L1254" s="50">
        <v>0</v>
      </c>
      <c r="M1254" s="51"/>
      <c r="N1254" s="51"/>
      <c r="O1254" s="51"/>
      <c r="P1254" s="41"/>
      <c r="Q1254" s="51"/>
    </row>
    <row r="1255" spans="1:17" ht="12.75">
      <c r="A1255" s="41">
        <v>2015</v>
      </c>
      <c r="B1255" s="41" t="s">
        <v>2670</v>
      </c>
      <c r="C1255" s="41">
        <v>140290550</v>
      </c>
      <c r="D1255" s="41">
        <v>140290550</v>
      </c>
      <c r="E1255" s="43" t="s">
        <v>2246</v>
      </c>
      <c r="G1255" s="43" t="s">
        <v>2247</v>
      </c>
      <c r="H1255" s="41">
        <v>201</v>
      </c>
      <c r="I1255" s="43" t="s">
        <v>2681</v>
      </c>
      <c r="J1255" s="50">
        <v>89800</v>
      </c>
      <c r="K1255" s="50">
        <v>606</v>
      </c>
      <c r="L1255" s="50">
        <v>89800</v>
      </c>
      <c r="M1255" s="51"/>
      <c r="N1255" s="51"/>
      <c r="O1255" s="51"/>
      <c r="P1255" s="41"/>
      <c r="Q1255" s="51"/>
    </row>
    <row r="1256" spans="1:17" ht="12.75">
      <c r="A1256" s="41">
        <v>2015</v>
      </c>
      <c r="B1256" s="41" t="s">
        <v>2670</v>
      </c>
      <c r="C1256" s="41">
        <v>140290600</v>
      </c>
      <c r="D1256" s="41">
        <v>140290600</v>
      </c>
      <c r="E1256" s="43" t="s">
        <v>2248</v>
      </c>
      <c r="G1256" s="43" t="s">
        <v>2249</v>
      </c>
      <c r="H1256" s="41">
        <v>101</v>
      </c>
      <c r="I1256" s="43" t="s">
        <v>2689</v>
      </c>
      <c r="J1256" s="50">
        <v>654200</v>
      </c>
      <c r="K1256" s="50">
        <v>3271</v>
      </c>
      <c r="L1256" s="50">
        <v>0</v>
      </c>
      <c r="M1256" s="51"/>
      <c r="N1256" s="51"/>
      <c r="O1256" s="51"/>
      <c r="P1256" s="41"/>
      <c r="Q1256" s="51"/>
    </row>
    <row r="1257" spans="1:17" ht="12.75">
      <c r="A1257" s="41">
        <v>2015</v>
      </c>
      <c r="B1257" s="41" t="s">
        <v>2670</v>
      </c>
      <c r="C1257" s="41">
        <v>140290650</v>
      </c>
      <c r="D1257" s="41">
        <v>140290650</v>
      </c>
      <c r="E1257" s="43" t="s">
        <v>2250</v>
      </c>
      <c r="G1257" s="43" t="s">
        <v>2251</v>
      </c>
      <c r="H1257" s="41">
        <v>201</v>
      </c>
      <c r="I1257" s="43" t="s">
        <v>2681</v>
      </c>
      <c r="J1257" s="50">
        <v>86400</v>
      </c>
      <c r="K1257" s="50">
        <v>569</v>
      </c>
      <c r="L1257" s="50">
        <v>86400</v>
      </c>
      <c r="M1257" s="51"/>
      <c r="N1257" s="51"/>
      <c r="O1257" s="51"/>
      <c r="P1257" s="41"/>
      <c r="Q1257" s="51"/>
    </row>
    <row r="1258" spans="1:17" ht="12.75">
      <c r="A1258" s="41">
        <v>2015</v>
      </c>
      <c r="B1258" s="41" t="s">
        <v>2670</v>
      </c>
      <c r="C1258" s="41">
        <v>140290700</v>
      </c>
      <c r="D1258" s="41">
        <v>140290700</v>
      </c>
      <c r="E1258" s="43" t="s">
        <v>2248</v>
      </c>
      <c r="G1258" s="43" t="s">
        <v>2249</v>
      </c>
      <c r="H1258" s="41">
        <v>101</v>
      </c>
      <c r="I1258" s="43" t="s">
        <v>2689</v>
      </c>
      <c r="J1258" s="50">
        <v>390500</v>
      </c>
      <c r="K1258" s="50">
        <v>1953</v>
      </c>
      <c r="L1258" s="50">
        <v>0</v>
      </c>
      <c r="M1258" s="51"/>
      <c r="N1258" s="51"/>
      <c r="O1258" s="51"/>
      <c r="P1258" s="41"/>
      <c r="Q1258" s="51"/>
    </row>
    <row r="1259" spans="1:17" ht="12.75">
      <c r="A1259" s="41">
        <v>2015</v>
      </c>
      <c r="B1259" s="41" t="s">
        <v>2670</v>
      </c>
      <c r="C1259" s="41">
        <v>140290800</v>
      </c>
      <c r="D1259" s="41">
        <v>140290800</v>
      </c>
      <c r="E1259" s="43" t="s">
        <v>2158</v>
      </c>
      <c r="G1259" s="43" t="s">
        <v>2159</v>
      </c>
      <c r="H1259" s="41">
        <v>101</v>
      </c>
      <c r="I1259" s="43" t="s">
        <v>2689</v>
      </c>
      <c r="J1259" s="50">
        <v>740300</v>
      </c>
      <c r="K1259" s="50">
        <v>7403</v>
      </c>
      <c r="L1259" s="50">
        <v>0</v>
      </c>
      <c r="M1259" s="51"/>
      <c r="N1259" s="51"/>
      <c r="O1259" s="51"/>
      <c r="P1259" s="41"/>
      <c r="Q1259" s="51"/>
    </row>
    <row r="1260" spans="1:17" ht="12.75">
      <c r="A1260" s="41">
        <v>2015</v>
      </c>
      <c r="B1260" s="41" t="s">
        <v>2670</v>
      </c>
      <c r="C1260" s="41">
        <v>140290900</v>
      </c>
      <c r="D1260" s="41">
        <v>140290900</v>
      </c>
      <c r="E1260" s="43" t="s">
        <v>2252</v>
      </c>
      <c r="F1260" s="43" t="s">
        <v>2253</v>
      </c>
      <c r="G1260" s="43" t="s">
        <v>2254</v>
      </c>
      <c r="H1260" s="41">
        <v>101</v>
      </c>
      <c r="I1260" s="43" t="s">
        <v>2689</v>
      </c>
      <c r="J1260" s="50">
        <v>574700</v>
      </c>
      <c r="K1260" s="50">
        <v>5747</v>
      </c>
      <c r="L1260" s="50">
        <v>0</v>
      </c>
      <c r="M1260" s="51"/>
      <c r="N1260" s="51"/>
      <c r="O1260" s="51"/>
      <c r="P1260" s="41"/>
      <c r="Q1260" s="51"/>
    </row>
    <row r="1261" spans="1:17" ht="12.75">
      <c r="A1261" s="41">
        <v>2015</v>
      </c>
      <c r="B1261" s="41" t="s">
        <v>2670</v>
      </c>
      <c r="C1261" s="41">
        <v>140300100</v>
      </c>
      <c r="D1261" s="41">
        <v>140300100</v>
      </c>
      <c r="E1261" s="43" t="s">
        <v>3605</v>
      </c>
      <c r="G1261" s="43" t="s">
        <v>3606</v>
      </c>
      <c r="H1261" s="41">
        <v>101</v>
      </c>
      <c r="I1261" s="43" t="s">
        <v>2689</v>
      </c>
      <c r="J1261" s="50">
        <v>753600</v>
      </c>
      <c r="K1261" s="50">
        <v>7536</v>
      </c>
      <c r="L1261" s="50">
        <v>0</v>
      </c>
      <c r="M1261" s="51"/>
      <c r="N1261" s="51"/>
      <c r="O1261" s="51"/>
      <c r="P1261" s="41"/>
      <c r="Q1261" s="51"/>
    </row>
    <row r="1262" spans="1:17" ht="12.75">
      <c r="A1262" s="41">
        <v>2015</v>
      </c>
      <c r="B1262" s="41" t="s">
        <v>2670</v>
      </c>
      <c r="C1262" s="41">
        <v>140300200</v>
      </c>
      <c r="D1262" s="41">
        <v>140300200</v>
      </c>
      <c r="E1262" s="43" t="s">
        <v>1569</v>
      </c>
      <c r="G1262" s="43" t="s">
        <v>1570</v>
      </c>
      <c r="H1262" s="41">
        <v>101</v>
      </c>
      <c r="I1262" s="43" t="s">
        <v>2689</v>
      </c>
      <c r="J1262" s="50">
        <v>1490100</v>
      </c>
      <c r="K1262" s="50">
        <v>8766</v>
      </c>
      <c r="L1262" s="50">
        <v>0</v>
      </c>
      <c r="M1262" s="51"/>
      <c r="N1262" s="51"/>
      <c r="O1262" s="51"/>
      <c r="P1262" s="41"/>
      <c r="Q1262" s="51"/>
    </row>
    <row r="1263" spans="1:17" ht="12.75">
      <c r="A1263" s="41">
        <v>2015</v>
      </c>
      <c r="B1263" s="41" t="s">
        <v>2670</v>
      </c>
      <c r="C1263" s="41">
        <v>140300250</v>
      </c>
      <c r="D1263" s="41">
        <v>140300250</v>
      </c>
      <c r="E1263" s="43" t="s">
        <v>1569</v>
      </c>
      <c r="G1263" s="43" t="s">
        <v>1570</v>
      </c>
      <c r="H1263" s="41">
        <v>101</v>
      </c>
      <c r="I1263" s="43" t="s">
        <v>2689</v>
      </c>
      <c r="J1263" s="50">
        <v>153800</v>
      </c>
      <c r="K1263" s="50">
        <v>840</v>
      </c>
      <c r="L1263" s="50">
        <v>70100</v>
      </c>
      <c r="M1263" s="51"/>
      <c r="N1263" s="51"/>
      <c r="O1263" s="51"/>
      <c r="P1263" s="41"/>
      <c r="Q1263" s="51"/>
    </row>
    <row r="1264" spans="1:17" ht="12.75">
      <c r="A1264" s="41">
        <v>2015</v>
      </c>
      <c r="B1264" s="41" t="s">
        <v>2670</v>
      </c>
      <c r="C1264" s="41">
        <v>140300300</v>
      </c>
      <c r="D1264" s="41">
        <v>140300300</v>
      </c>
      <c r="E1264" s="43" t="s">
        <v>2255</v>
      </c>
      <c r="G1264" s="43" t="s">
        <v>2256</v>
      </c>
      <c r="H1264" s="41">
        <v>101</v>
      </c>
      <c r="I1264" s="43" t="s">
        <v>2689</v>
      </c>
      <c r="J1264" s="50">
        <v>629400</v>
      </c>
      <c r="K1264" s="50">
        <v>6294</v>
      </c>
      <c r="L1264" s="50">
        <v>0</v>
      </c>
      <c r="M1264" s="51"/>
      <c r="N1264" s="51"/>
      <c r="O1264" s="51"/>
      <c r="P1264" s="41"/>
      <c r="Q1264" s="51"/>
    </row>
    <row r="1265" spans="1:17" ht="12.75">
      <c r="A1265" s="41">
        <v>2015</v>
      </c>
      <c r="B1265" s="41" t="s">
        <v>2670</v>
      </c>
      <c r="C1265" s="41">
        <v>140300350</v>
      </c>
      <c r="D1265" s="41">
        <v>140300350</v>
      </c>
      <c r="E1265" s="43" t="s">
        <v>2255</v>
      </c>
      <c r="G1265" s="43" t="s">
        <v>2256</v>
      </c>
      <c r="H1265" s="41">
        <v>101</v>
      </c>
      <c r="I1265" s="43" t="s">
        <v>2689</v>
      </c>
      <c r="J1265" s="50">
        <v>374800</v>
      </c>
      <c r="K1265" s="50">
        <v>3748</v>
      </c>
      <c r="L1265" s="50">
        <v>0</v>
      </c>
      <c r="M1265" s="51"/>
      <c r="N1265" s="51"/>
      <c r="O1265" s="51"/>
      <c r="P1265" s="41"/>
      <c r="Q1265" s="51"/>
    </row>
    <row r="1266" spans="1:17" ht="12.75">
      <c r="A1266" s="41">
        <v>2015</v>
      </c>
      <c r="B1266" s="41" t="s">
        <v>2670</v>
      </c>
      <c r="C1266" s="41">
        <v>140300400</v>
      </c>
      <c r="D1266" s="41">
        <v>140300400</v>
      </c>
      <c r="E1266" s="43" t="s">
        <v>1586</v>
      </c>
      <c r="F1266" s="43" t="s">
        <v>2772</v>
      </c>
      <c r="G1266" s="43" t="s">
        <v>1587</v>
      </c>
      <c r="H1266" s="41">
        <v>101</v>
      </c>
      <c r="I1266" s="43" t="s">
        <v>2689</v>
      </c>
      <c r="J1266" s="50">
        <v>740800</v>
      </c>
      <c r="K1266" s="50">
        <v>3742</v>
      </c>
      <c r="L1266" s="50">
        <v>37700</v>
      </c>
      <c r="M1266" s="51"/>
      <c r="N1266" s="51"/>
      <c r="O1266" s="51"/>
      <c r="P1266" s="41"/>
      <c r="Q1266" s="51"/>
    </row>
    <row r="1267" spans="1:17" ht="12.75">
      <c r="A1267" s="41">
        <v>2015</v>
      </c>
      <c r="B1267" s="41" t="s">
        <v>2670</v>
      </c>
      <c r="C1267" s="41">
        <v>140300500</v>
      </c>
      <c r="D1267" s="41">
        <v>140300500</v>
      </c>
      <c r="E1267" s="43" t="s">
        <v>2257</v>
      </c>
      <c r="G1267" s="43" t="s">
        <v>2258</v>
      </c>
      <c r="H1267" s="41">
        <v>101</v>
      </c>
      <c r="I1267" s="43" t="s">
        <v>2689</v>
      </c>
      <c r="J1267" s="50">
        <v>687400</v>
      </c>
      <c r="K1267" s="50">
        <v>6874</v>
      </c>
      <c r="L1267" s="50">
        <v>0</v>
      </c>
      <c r="M1267" s="51"/>
      <c r="N1267" s="51"/>
      <c r="O1267" s="51"/>
      <c r="P1267" s="41"/>
      <c r="Q1267" s="51"/>
    </row>
    <row r="1268" spans="1:17" ht="12.75">
      <c r="A1268" s="41">
        <v>2015</v>
      </c>
      <c r="B1268" s="41" t="s">
        <v>2670</v>
      </c>
      <c r="C1268" s="41">
        <v>140300550</v>
      </c>
      <c r="D1268" s="41">
        <v>140300550</v>
      </c>
      <c r="E1268" s="43" t="s">
        <v>3241</v>
      </c>
      <c r="G1268" s="43" t="s">
        <v>3242</v>
      </c>
      <c r="H1268" s="41">
        <v>201</v>
      </c>
      <c r="I1268" s="43" t="s">
        <v>2681</v>
      </c>
      <c r="J1268" s="50">
        <v>110700</v>
      </c>
      <c r="K1268" s="50">
        <v>834</v>
      </c>
      <c r="L1268" s="50">
        <v>110700</v>
      </c>
      <c r="M1268" s="51"/>
      <c r="N1268" s="51"/>
      <c r="O1268" s="51"/>
      <c r="P1268" s="41"/>
      <c r="Q1268" s="51"/>
    </row>
    <row r="1269" spans="1:17" ht="12.75">
      <c r="A1269" s="41">
        <v>2015</v>
      </c>
      <c r="B1269" s="41" t="s">
        <v>2670</v>
      </c>
      <c r="C1269" s="41">
        <v>140300600</v>
      </c>
      <c r="D1269" s="41">
        <v>140300600</v>
      </c>
      <c r="E1269" s="43" t="s">
        <v>3605</v>
      </c>
      <c r="G1269" s="43" t="s">
        <v>3606</v>
      </c>
      <c r="H1269" s="41">
        <v>101</v>
      </c>
      <c r="I1269" s="43" t="s">
        <v>2689</v>
      </c>
      <c r="J1269" s="50">
        <v>766200</v>
      </c>
      <c r="K1269" s="50">
        <v>7662</v>
      </c>
      <c r="L1269" s="50">
        <v>0</v>
      </c>
      <c r="M1269" s="51"/>
      <c r="N1269" s="51"/>
      <c r="O1269" s="51"/>
      <c r="P1269" s="41"/>
      <c r="Q1269" s="51"/>
    </row>
    <row r="1270" spans="1:17" ht="12.75">
      <c r="A1270" s="41">
        <v>2015</v>
      </c>
      <c r="B1270" s="41" t="s">
        <v>2670</v>
      </c>
      <c r="C1270" s="41">
        <v>140300700</v>
      </c>
      <c r="D1270" s="41">
        <v>140300700</v>
      </c>
      <c r="E1270" s="43" t="s">
        <v>2259</v>
      </c>
      <c r="G1270" s="43" t="s">
        <v>2260</v>
      </c>
      <c r="H1270" s="41">
        <v>101</v>
      </c>
      <c r="I1270" s="43" t="s">
        <v>2689</v>
      </c>
      <c r="J1270" s="50">
        <v>541500</v>
      </c>
      <c r="K1270" s="50">
        <v>2781</v>
      </c>
      <c r="L1270" s="50">
        <v>73700</v>
      </c>
      <c r="M1270" s="51"/>
      <c r="N1270" s="51"/>
      <c r="O1270" s="51"/>
      <c r="P1270" s="41"/>
      <c r="Q1270" s="51"/>
    </row>
    <row r="1271" spans="1:17" ht="12.75">
      <c r="A1271" s="41">
        <v>2015</v>
      </c>
      <c r="B1271" s="41" t="s">
        <v>2670</v>
      </c>
      <c r="C1271" s="41">
        <v>140310100</v>
      </c>
      <c r="D1271" s="41">
        <v>140310100</v>
      </c>
      <c r="E1271" s="43" t="s">
        <v>1977</v>
      </c>
      <c r="G1271" s="43" t="s">
        <v>1978</v>
      </c>
      <c r="H1271" s="41">
        <v>105</v>
      </c>
      <c r="I1271" s="43" t="s">
        <v>2675</v>
      </c>
      <c r="J1271" s="50">
        <v>729400</v>
      </c>
      <c r="K1271" s="50">
        <v>3647</v>
      </c>
      <c r="L1271" s="50">
        <v>0</v>
      </c>
      <c r="M1271" s="51"/>
      <c r="N1271" s="51"/>
      <c r="O1271" s="51"/>
      <c r="P1271" s="41"/>
      <c r="Q1271" s="51"/>
    </row>
    <row r="1272" spans="1:17" ht="12.75">
      <c r="A1272" s="41">
        <v>2015</v>
      </c>
      <c r="B1272" s="41" t="s">
        <v>2670</v>
      </c>
      <c r="C1272" s="41">
        <v>140310150</v>
      </c>
      <c r="D1272" s="41">
        <v>140310150</v>
      </c>
      <c r="E1272" s="43" t="s">
        <v>2035</v>
      </c>
      <c r="G1272" s="43" t="s">
        <v>2036</v>
      </c>
      <c r="H1272" s="41">
        <v>101</v>
      </c>
      <c r="I1272" s="43" t="s">
        <v>2689</v>
      </c>
      <c r="J1272" s="50">
        <v>125100</v>
      </c>
      <c r="K1272" s="50">
        <v>786</v>
      </c>
      <c r="L1272" s="50">
        <v>90200</v>
      </c>
      <c r="M1272" s="51"/>
      <c r="N1272" s="51"/>
      <c r="O1272" s="51"/>
      <c r="P1272" s="41"/>
      <c r="Q1272" s="51"/>
    </row>
    <row r="1273" spans="1:17" ht="12.75">
      <c r="A1273" s="41">
        <v>2015</v>
      </c>
      <c r="B1273" s="41" t="s">
        <v>2670</v>
      </c>
      <c r="C1273" s="41">
        <v>140310200</v>
      </c>
      <c r="D1273" s="41">
        <v>140310200</v>
      </c>
      <c r="E1273" s="43" t="s">
        <v>2261</v>
      </c>
      <c r="G1273" s="43" t="s">
        <v>2262</v>
      </c>
      <c r="H1273" s="41">
        <v>101</v>
      </c>
      <c r="I1273" s="43" t="s">
        <v>2689</v>
      </c>
      <c r="J1273" s="50">
        <v>1000200</v>
      </c>
      <c r="K1273" s="50">
        <v>10002</v>
      </c>
      <c r="L1273" s="50">
        <v>0</v>
      </c>
      <c r="M1273" s="51"/>
      <c r="N1273" s="51"/>
      <c r="O1273" s="51"/>
      <c r="P1273" s="41"/>
      <c r="Q1273" s="51"/>
    </row>
    <row r="1274" spans="1:17" ht="12.75">
      <c r="A1274" s="41">
        <v>2015</v>
      </c>
      <c r="B1274" s="41" t="s">
        <v>2670</v>
      </c>
      <c r="C1274" s="41">
        <v>140310400</v>
      </c>
      <c r="D1274" s="41">
        <v>140310400</v>
      </c>
      <c r="E1274" s="43" t="s">
        <v>2263</v>
      </c>
      <c r="G1274" s="43" t="s">
        <v>2264</v>
      </c>
      <c r="H1274" s="41">
        <v>101</v>
      </c>
      <c r="I1274" s="43" t="s">
        <v>2689</v>
      </c>
      <c r="J1274" s="50">
        <v>766800</v>
      </c>
      <c r="K1274" s="50">
        <v>7668</v>
      </c>
      <c r="L1274" s="50">
        <v>0</v>
      </c>
      <c r="M1274" s="51"/>
      <c r="N1274" s="51"/>
      <c r="O1274" s="51"/>
      <c r="P1274" s="41"/>
      <c r="Q1274" s="51"/>
    </row>
    <row r="1275" spans="1:17" ht="12.75">
      <c r="A1275" s="41">
        <v>2015</v>
      </c>
      <c r="B1275" s="41" t="s">
        <v>2670</v>
      </c>
      <c r="C1275" s="41">
        <v>140310500</v>
      </c>
      <c r="D1275" s="41">
        <v>140310500</v>
      </c>
      <c r="E1275" s="43" t="s">
        <v>2265</v>
      </c>
      <c r="F1275" s="43" t="s">
        <v>2772</v>
      </c>
      <c r="G1275" s="43" t="s">
        <v>2266</v>
      </c>
      <c r="H1275" s="41">
        <v>105</v>
      </c>
      <c r="I1275" s="43" t="s">
        <v>2675</v>
      </c>
      <c r="J1275" s="50">
        <v>123600</v>
      </c>
      <c r="K1275" s="50">
        <v>1236</v>
      </c>
      <c r="L1275" s="50">
        <v>0</v>
      </c>
      <c r="M1275" s="51"/>
      <c r="N1275" s="51"/>
      <c r="O1275" s="51"/>
      <c r="P1275" s="41"/>
      <c r="Q1275" s="51"/>
    </row>
    <row r="1276" spans="1:17" ht="12.75">
      <c r="A1276" s="41">
        <v>2015</v>
      </c>
      <c r="B1276" s="41" t="s">
        <v>2670</v>
      </c>
      <c r="C1276" s="41">
        <v>140310600</v>
      </c>
      <c r="D1276" s="41">
        <v>140310600</v>
      </c>
      <c r="E1276" s="43" t="s">
        <v>2265</v>
      </c>
      <c r="F1276" s="43" t="s">
        <v>2772</v>
      </c>
      <c r="G1276" s="43" t="s">
        <v>2266</v>
      </c>
      <c r="H1276" s="41">
        <v>105</v>
      </c>
      <c r="I1276" s="43" t="s">
        <v>2675</v>
      </c>
      <c r="J1276" s="50">
        <v>338900</v>
      </c>
      <c r="K1276" s="50">
        <v>3389</v>
      </c>
      <c r="L1276" s="50">
        <v>0</v>
      </c>
      <c r="M1276" s="51"/>
      <c r="N1276" s="51"/>
      <c r="O1276" s="51"/>
      <c r="P1276" s="41"/>
      <c r="Q1276" s="51"/>
    </row>
    <row r="1277" spans="1:17" ht="12.75">
      <c r="A1277" s="41">
        <v>2015</v>
      </c>
      <c r="B1277" s="41" t="s">
        <v>2670</v>
      </c>
      <c r="C1277" s="41">
        <v>140310650</v>
      </c>
      <c r="D1277" s="41">
        <v>140310650</v>
      </c>
      <c r="E1277" s="43" t="s">
        <v>2267</v>
      </c>
      <c r="F1277" s="43" t="s">
        <v>2268</v>
      </c>
      <c r="G1277" s="43" t="s">
        <v>2267</v>
      </c>
      <c r="H1277" s="41">
        <v>912</v>
      </c>
      <c r="I1277" s="43" t="s">
        <v>3841</v>
      </c>
      <c r="J1277" s="50">
        <v>6500</v>
      </c>
      <c r="K1277" s="50">
        <v>0</v>
      </c>
      <c r="L1277" s="50">
        <v>0</v>
      </c>
      <c r="M1277" s="51"/>
      <c r="N1277" s="51"/>
      <c r="O1277" s="51"/>
      <c r="P1277" s="41"/>
      <c r="Q1277" s="51"/>
    </row>
    <row r="1278" spans="1:17" ht="12.75">
      <c r="A1278" s="41">
        <v>2015</v>
      </c>
      <c r="B1278" s="41" t="s">
        <v>2670</v>
      </c>
      <c r="C1278" s="41">
        <v>140310680</v>
      </c>
      <c r="D1278" s="41">
        <v>140310680</v>
      </c>
      <c r="E1278" s="43" t="s">
        <v>2269</v>
      </c>
      <c r="G1278" s="43" t="s">
        <v>2270</v>
      </c>
      <c r="H1278" s="41">
        <v>201</v>
      </c>
      <c r="I1278" s="43" t="s">
        <v>2681</v>
      </c>
      <c r="J1278" s="50">
        <v>64000</v>
      </c>
      <c r="K1278" s="50">
        <v>384</v>
      </c>
      <c r="L1278" s="50">
        <v>64000</v>
      </c>
      <c r="M1278" s="51"/>
      <c r="N1278" s="51"/>
      <c r="O1278" s="51"/>
      <c r="P1278" s="41"/>
      <c r="Q1278" s="51"/>
    </row>
    <row r="1279" spans="1:17" ht="12.75">
      <c r="A1279" s="41">
        <v>2015</v>
      </c>
      <c r="B1279" s="41" t="s">
        <v>2670</v>
      </c>
      <c r="C1279" s="41">
        <v>140310700</v>
      </c>
      <c r="D1279" s="41">
        <v>140310700</v>
      </c>
      <c r="E1279" s="43" t="s">
        <v>3651</v>
      </c>
      <c r="G1279" s="43" t="s">
        <v>3652</v>
      </c>
      <c r="H1279" s="41">
        <v>101</v>
      </c>
      <c r="I1279" s="43" t="s">
        <v>2689</v>
      </c>
      <c r="J1279" s="50">
        <v>784800</v>
      </c>
      <c r="K1279" s="50">
        <v>3914</v>
      </c>
      <c r="L1279" s="50">
        <v>0</v>
      </c>
      <c r="M1279" s="51"/>
      <c r="N1279" s="51"/>
      <c r="O1279" s="51"/>
      <c r="P1279" s="41"/>
      <c r="Q1279" s="51"/>
    </row>
    <row r="1280" spans="1:17" ht="12.75">
      <c r="A1280" s="41">
        <v>2015</v>
      </c>
      <c r="B1280" s="41" t="s">
        <v>2670</v>
      </c>
      <c r="C1280" s="41">
        <v>140310800</v>
      </c>
      <c r="D1280" s="41">
        <v>140310800</v>
      </c>
      <c r="E1280" s="43" t="s">
        <v>1979</v>
      </c>
      <c r="G1280" s="43" t="s">
        <v>1980</v>
      </c>
      <c r="H1280" s="41">
        <v>105</v>
      </c>
      <c r="I1280" s="43" t="s">
        <v>2675</v>
      </c>
      <c r="J1280" s="50">
        <v>722700</v>
      </c>
      <c r="K1280" s="50">
        <v>3614</v>
      </c>
      <c r="L1280" s="50">
        <v>0</v>
      </c>
      <c r="M1280" s="51"/>
      <c r="N1280" s="51"/>
      <c r="O1280" s="51"/>
      <c r="P1280" s="41"/>
      <c r="Q1280" s="51"/>
    </row>
    <row r="1281" spans="1:17" ht="12.75">
      <c r="A1281" s="41">
        <v>2015</v>
      </c>
      <c r="B1281" s="41" t="s">
        <v>2670</v>
      </c>
      <c r="C1281" s="41">
        <v>140310825</v>
      </c>
      <c r="D1281" s="41">
        <v>140310825</v>
      </c>
      <c r="E1281" s="43" t="s">
        <v>2271</v>
      </c>
      <c r="G1281" s="43" t="s">
        <v>2272</v>
      </c>
      <c r="H1281" s="41">
        <v>201</v>
      </c>
      <c r="I1281" s="43" t="s">
        <v>2681</v>
      </c>
      <c r="J1281" s="50">
        <v>43800</v>
      </c>
      <c r="K1281" s="50">
        <v>263</v>
      </c>
      <c r="L1281" s="50">
        <v>43800</v>
      </c>
      <c r="M1281" s="51"/>
      <c r="N1281" s="51"/>
      <c r="O1281" s="51"/>
      <c r="P1281" s="41"/>
      <c r="Q1281" s="51"/>
    </row>
    <row r="1282" spans="1:17" ht="12.75">
      <c r="A1282" s="41">
        <v>2015</v>
      </c>
      <c r="B1282" s="41" t="s">
        <v>2670</v>
      </c>
      <c r="C1282" s="41">
        <v>140310850</v>
      </c>
      <c r="D1282" s="41">
        <v>140310850</v>
      </c>
      <c r="E1282" s="43" t="s">
        <v>2273</v>
      </c>
      <c r="G1282" s="43" t="s">
        <v>2274</v>
      </c>
      <c r="H1282" s="41">
        <v>101</v>
      </c>
      <c r="I1282" s="43" t="s">
        <v>2689</v>
      </c>
      <c r="J1282" s="50">
        <v>345700</v>
      </c>
      <c r="K1282" s="50">
        <v>1729</v>
      </c>
      <c r="L1282" s="50">
        <v>0</v>
      </c>
      <c r="M1282" s="51"/>
      <c r="N1282" s="51"/>
      <c r="O1282" s="51"/>
      <c r="P1282" s="41"/>
      <c r="Q1282" s="51"/>
    </row>
    <row r="1283" spans="1:17" ht="12.75">
      <c r="A1283" s="41">
        <v>2015</v>
      </c>
      <c r="B1283" s="41" t="s">
        <v>2670</v>
      </c>
      <c r="C1283" s="41">
        <v>140310875</v>
      </c>
      <c r="D1283" s="41">
        <v>140310875</v>
      </c>
      <c r="E1283" s="43" t="s">
        <v>2275</v>
      </c>
      <c r="G1283" s="43" t="s">
        <v>2276</v>
      </c>
      <c r="H1283" s="41">
        <v>101</v>
      </c>
      <c r="I1283" s="43" t="s">
        <v>2689</v>
      </c>
      <c r="J1283" s="50">
        <v>393100</v>
      </c>
      <c r="K1283" s="50">
        <v>3931</v>
      </c>
      <c r="L1283" s="50">
        <v>0</v>
      </c>
      <c r="M1283" s="51"/>
      <c r="N1283" s="51"/>
      <c r="O1283" s="51"/>
      <c r="P1283" s="41"/>
      <c r="Q1283" s="51"/>
    </row>
    <row r="1284" spans="1:17" ht="12.75">
      <c r="A1284" s="41">
        <v>2015</v>
      </c>
      <c r="B1284" s="41" t="s">
        <v>2670</v>
      </c>
      <c r="C1284" s="41">
        <v>140310900</v>
      </c>
      <c r="D1284" s="41">
        <v>140310900</v>
      </c>
      <c r="E1284" s="43" t="s">
        <v>2277</v>
      </c>
      <c r="G1284" s="43" t="s">
        <v>2278</v>
      </c>
      <c r="H1284" s="41">
        <v>101</v>
      </c>
      <c r="I1284" s="43" t="s">
        <v>2689</v>
      </c>
      <c r="J1284" s="50">
        <v>704400</v>
      </c>
      <c r="K1284" s="50">
        <v>5116</v>
      </c>
      <c r="L1284" s="50">
        <v>0</v>
      </c>
      <c r="M1284" s="51"/>
      <c r="N1284" s="51"/>
      <c r="O1284" s="51"/>
      <c r="P1284" s="41"/>
      <c r="Q1284" s="51"/>
    </row>
    <row r="1285" spans="1:17" ht="12.75">
      <c r="A1285" s="41">
        <v>2015</v>
      </c>
      <c r="B1285" s="41" t="s">
        <v>2670</v>
      </c>
      <c r="C1285" s="41">
        <v>140311000</v>
      </c>
      <c r="D1285" s="41">
        <v>140311000</v>
      </c>
      <c r="E1285" s="43" t="s">
        <v>2279</v>
      </c>
      <c r="G1285" s="43" t="s">
        <v>2280</v>
      </c>
      <c r="H1285" s="41">
        <v>101</v>
      </c>
      <c r="I1285" s="43" t="s">
        <v>2689</v>
      </c>
      <c r="J1285" s="50">
        <v>91100</v>
      </c>
      <c r="K1285" s="50">
        <v>352</v>
      </c>
      <c r="L1285" s="50">
        <v>0</v>
      </c>
      <c r="M1285" s="51"/>
      <c r="N1285" s="51"/>
      <c r="O1285" s="51"/>
      <c r="P1285" s="41"/>
      <c r="Q1285" s="51"/>
    </row>
    <row r="1286" spans="1:17" ht="12.75">
      <c r="A1286" s="41">
        <v>2015</v>
      </c>
      <c r="B1286" s="41" t="s">
        <v>2670</v>
      </c>
      <c r="C1286" s="41">
        <v>140320100</v>
      </c>
      <c r="D1286" s="41">
        <v>140320100</v>
      </c>
      <c r="E1286" s="43" t="s">
        <v>2281</v>
      </c>
      <c r="F1286" s="43" t="s">
        <v>2282</v>
      </c>
      <c r="G1286" s="43" t="s">
        <v>2283</v>
      </c>
      <c r="H1286" s="41">
        <v>101</v>
      </c>
      <c r="I1286" s="43" t="s">
        <v>2689</v>
      </c>
      <c r="J1286" s="50">
        <v>1289400</v>
      </c>
      <c r="K1286" s="50">
        <v>12894</v>
      </c>
      <c r="L1286" s="50">
        <v>0</v>
      </c>
      <c r="M1286" s="51"/>
      <c r="N1286" s="51"/>
      <c r="O1286" s="51"/>
      <c r="P1286" s="41"/>
      <c r="Q1286" s="51"/>
    </row>
    <row r="1287" spans="1:17" ht="12.75">
      <c r="A1287" s="41">
        <v>2015</v>
      </c>
      <c r="B1287" s="41" t="s">
        <v>2670</v>
      </c>
      <c r="C1287" s="41">
        <v>140320200</v>
      </c>
      <c r="D1287" s="41">
        <v>140320200</v>
      </c>
      <c r="E1287" s="43" t="s">
        <v>2284</v>
      </c>
      <c r="G1287" s="43" t="s">
        <v>2285</v>
      </c>
      <c r="H1287" s="41">
        <v>201</v>
      </c>
      <c r="I1287" s="43" t="s">
        <v>2681</v>
      </c>
      <c r="J1287" s="50">
        <v>83800</v>
      </c>
      <c r="K1287" s="50">
        <v>541</v>
      </c>
      <c r="L1287" s="50">
        <v>83800</v>
      </c>
      <c r="M1287" s="51"/>
      <c r="N1287" s="51"/>
      <c r="O1287" s="51"/>
      <c r="P1287" s="41"/>
      <c r="Q1287" s="51"/>
    </row>
    <row r="1288" spans="1:17" ht="12.75">
      <c r="A1288" s="41">
        <v>2015</v>
      </c>
      <c r="B1288" s="41" t="s">
        <v>2670</v>
      </c>
      <c r="C1288" s="41">
        <v>140320300</v>
      </c>
      <c r="D1288" s="41">
        <v>140320300</v>
      </c>
      <c r="E1288" s="43" t="s">
        <v>2281</v>
      </c>
      <c r="F1288" s="43" t="s">
        <v>2282</v>
      </c>
      <c r="G1288" s="43" t="s">
        <v>2283</v>
      </c>
      <c r="H1288" s="41">
        <v>101</v>
      </c>
      <c r="I1288" s="43" t="s">
        <v>2689</v>
      </c>
      <c r="J1288" s="50">
        <v>69200</v>
      </c>
      <c r="K1288" s="50">
        <v>692</v>
      </c>
      <c r="L1288" s="50">
        <v>0</v>
      </c>
      <c r="M1288" s="51"/>
      <c r="N1288" s="51"/>
      <c r="O1288" s="51"/>
      <c r="P1288" s="41"/>
      <c r="Q1288" s="51"/>
    </row>
    <row r="1289" spans="1:17" ht="12.75">
      <c r="A1289" s="41">
        <v>2015</v>
      </c>
      <c r="B1289" s="41" t="s">
        <v>2670</v>
      </c>
      <c r="C1289" s="41">
        <v>140320400</v>
      </c>
      <c r="D1289" s="41">
        <v>140320400</v>
      </c>
      <c r="E1289" s="43" t="s">
        <v>2286</v>
      </c>
      <c r="F1289" s="43" t="s">
        <v>2772</v>
      </c>
      <c r="G1289" s="43" t="s">
        <v>2287</v>
      </c>
      <c r="H1289" s="41">
        <v>105</v>
      </c>
      <c r="I1289" s="43" t="s">
        <v>2675</v>
      </c>
      <c r="J1289" s="50">
        <v>1366900</v>
      </c>
      <c r="K1289" s="50">
        <v>6835</v>
      </c>
      <c r="L1289" s="50">
        <v>0</v>
      </c>
      <c r="M1289" s="51"/>
      <c r="N1289" s="51"/>
      <c r="O1289" s="51"/>
      <c r="P1289" s="41"/>
      <c r="Q1289" s="51"/>
    </row>
    <row r="1290" spans="1:17" ht="12.75">
      <c r="A1290" s="41">
        <v>2015</v>
      </c>
      <c r="B1290" s="41" t="s">
        <v>2670</v>
      </c>
      <c r="C1290" s="41">
        <v>140320450</v>
      </c>
      <c r="D1290" s="41">
        <v>140320450</v>
      </c>
      <c r="E1290" s="43" t="s">
        <v>2288</v>
      </c>
      <c r="G1290" s="43" t="s">
        <v>2289</v>
      </c>
      <c r="H1290" s="41">
        <v>101</v>
      </c>
      <c r="I1290" s="43" t="s">
        <v>2689</v>
      </c>
      <c r="J1290" s="50">
        <v>119700</v>
      </c>
      <c r="K1290" s="50">
        <v>686</v>
      </c>
      <c r="L1290" s="50">
        <v>77900</v>
      </c>
      <c r="M1290" s="51"/>
      <c r="N1290" s="51"/>
      <c r="O1290" s="51"/>
      <c r="P1290" s="41"/>
      <c r="Q1290" s="51"/>
    </row>
    <row r="1291" spans="1:17" ht="12.75">
      <c r="A1291" s="41">
        <v>2015</v>
      </c>
      <c r="B1291" s="41" t="s">
        <v>2670</v>
      </c>
      <c r="C1291" s="41">
        <v>140320500</v>
      </c>
      <c r="D1291" s="41">
        <v>140320500</v>
      </c>
      <c r="E1291" s="43" t="s">
        <v>3617</v>
      </c>
      <c r="G1291" s="43" t="s">
        <v>3618</v>
      </c>
      <c r="H1291" s="41">
        <v>101</v>
      </c>
      <c r="I1291" s="43" t="s">
        <v>2689</v>
      </c>
      <c r="J1291" s="50">
        <v>781100</v>
      </c>
      <c r="K1291" s="50">
        <v>7811</v>
      </c>
      <c r="L1291" s="50">
        <v>0</v>
      </c>
      <c r="M1291" s="51"/>
      <c r="N1291" s="51"/>
      <c r="O1291" s="51"/>
      <c r="P1291" s="41"/>
      <c r="Q1291" s="51"/>
    </row>
    <row r="1292" spans="1:17" ht="12.75">
      <c r="A1292" s="41">
        <v>2015</v>
      </c>
      <c r="B1292" s="41" t="s">
        <v>2670</v>
      </c>
      <c r="C1292" s="41">
        <v>140320600</v>
      </c>
      <c r="D1292" s="41">
        <v>140320600</v>
      </c>
      <c r="E1292" s="43" t="s">
        <v>2158</v>
      </c>
      <c r="G1292" s="43" t="s">
        <v>2159</v>
      </c>
      <c r="H1292" s="41">
        <v>101</v>
      </c>
      <c r="I1292" s="43" t="s">
        <v>2689</v>
      </c>
      <c r="J1292" s="50">
        <v>654100</v>
      </c>
      <c r="K1292" s="50">
        <v>6541</v>
      </c>
      <c r="L1292" s="50">
        <v>0</v>
      </c>
      <c r="M1292" s="51"/>
      <c r="N1292" s="51"/>
      <c r="O1292" s="51"/>
      <c r="P1292" s="41"/>
      <c r="Q1292" s="51"/>
    </row>
    <row r="1293" spans="1:17" ht="12.75">
      <c r="A1293" s="41">
        <v>2015</v>
      </c>
      <c r="B1293" s="41" t="s">
        <v>2670</v>
      </c>
      <c r="C1293" s="41">
        <v>140320650</v>
      </c>
      <c r="D1293" s="41">
        <v>140320650</v>
      </c>
      <c r="E1293" s="43" t="s">
        <v>2290</v>
      </c>
      <c r="G1293" s="43" t="s">
        <v>2291</v>
      </c>
      <c r="H1293" s="41">
        <v>201</v>
      </c>
      <c r="I1293" s="43" t="s">
        <v>2681</v>
      </c>
      <c r="J1293" s="50">
        <v>121200</v>
      </c>
      <c r="K1293" s="50">
        <v>949</v>
      </c>
      <c r="L1293" s="50">
        <v>121200</v>
      </c>
      <c r="M1293" s="51"/>
      <c r="N1293" s="51"/>
      <c r="O1293" s="51"/>
      <c r="P1293" s="41"/>
      <c r="Q1293" s="51"/>
    </row>
    <row r="1294" spans="1:17" ht="12.75">
      <c r="A1294" s="41">
        <v>2015</v>
      </c>
      <c r="B1294" s="41" t="s">
        <v>2670</v>
      </c>
      <c r="C1294" s="41">
        <v>140320700</v>
      </c>
      <c r="D1294" s="41">
        <v>140320700</v>
      </c>
      <c r="E1294" s="43" t="s">
        <v>3594</v>
      </c>
      <c r="G1294" s="43" t="s">
        <v>3595</v>
      </c>
      <c r="H1294" s="41">
        <v>101</v>
      </c>
      <c r="I1294" s="43" t="s">
        <v>2689</v>
      </c>
      <c r="J1294" s="50">
        <v>1421000</v>
      </c>
      <c r="K1294" s="50">
        <v>14210</v>
      </c>
      <c r="L1294" s="50">
        <v>52500</v>
      </c>
      <c r="M1294" s="51"/>
      <c r="N1294" s="51"/>
      <c r="O1294" s="51"/>
      <c r="P1294" s="41"/>
      <c r="Q1294" s="51"/>
    </row>
    <row r="1295" spans="1:17" ht="12.75">
      <c r="A1295" s="41">
        <v>2015</v>
      </c>
      <c r="B1295" s="41" t="s">
        <v>2670</v>
      </c>
      <c r="C1295" s="41">
        <v>140330100</v>
      </c>
      <c r="D1295" s="41">
        <v>140330100</v>
      </c>
      <c r="E1295" s="43" t="s">
        <v>2292</v>
      </c>
      <c r="G1295" s="43" t="s">
        <v>2293</v>
      </c>
      <c r="H1295" s="41">
        <v>101</v>
      </c>
      <c r="I1295" s="43" t="s">
        <v>2689</v>
      </c>
      <c r="J1295" s="50">
        <v>827000</v>
      </c>
      <c r="K1295" s="50">
        <v>4215</v>
      </c>
      <c r="L1295" s="50">
        <v>76600</v>
      </c>
      <c r="M1295" s="51"/>
      <c r="N1295" s="51"/>
      <c r="O1295" s="51"/>
      <c r="P1295" s="41"/>
      <c r="Q1295" s="51"/>
    </row>
    <row r="1296" spans="1:17" ht="12.75">
      <c r="A1296" s="41">
        <v>2015</v>
      </c>
      <c r="B1296" s="41" t="s">
        <v>2670</v>
      </c>
      <c r="C1296" s="41">
        <v>140330200</v>
      </c>
      <c r="D1296" s="41">
        <v>140330200</v>
      </c>
      <c r="E1296" s="43" t="s">
        <v>3605</v>
      </c>
      <c r="G1296" s="43" t="s">
        <v>3606</v>
      </c>
      <c r="H1296" s="41">
        <v>101</v>
      </c>
      <c r="I1296" s="43" t="s">
        <v>2689</v>
      </c>
      <c r="J1296" s="50">
        <v>997800</v>
      </c>
      <c r="K1296" s="50">
        <v>5713</v>
      </c>
      <c r="L1296" s="50">
        <v>162500</v>
      </c>
      <c r="M1296" s="51"/>
      <c r="N1296" s="51"/>
      <c r="O1296" s="51"/>
      <c r="P1296" s="41"/>
      <c r="Q1296" s="51"/>
    </row>
    <row r="1297" spans="1:17" ht="12.75">
      <c r="A1297" s="41">
        <v>2015</v>
      </c>
      <c r="B1297" s="41" t="s">
        <v>2670</v>
      </c>
      <c r="C1297" s="41">
        <v>140330300</v>
      </c>
      <c r="D1297" s="41">
        <v>140330300</v>
      </c>
      <c r="E1297" s="43" t="s">
        <v>2294</v>
      </c>
      <c r="G1297" s="43" t="s">
        <v>2295</v>
      </c>
      <c r="H1297" s="41">
        <v>101</v>
      </c>
      <c r="I1297" s="43" t="s">
        <v>2689</v>
      </c>
      <c r="J1297" s="50">
        <v>1150200</v>
      </c>
      <c r="K1297" s="50">
        <v>11502</v>
      </c>
      <c r="L1297" s="50">
        <v>0</v>
      </c>
      <c r="M1297" s="51"/>
      <c r="N1297" s="51"/>
      <c r="O1297" s="51"/>
      <c r="P1297" s="41"/>
      <c r="Q1297" s="51"/>
    </row>
    <row r="1298" spans="1:17" ht="12.75">
      <c r="A1298" s="41">
        <v>2015</v>
      </c>
      <c r="B1298" s="41" t="s">
        <v>2670</v>
      </c>
      <c r="C1298" s="41">
        <v>140330350</v>
      </c>
      <c r="D1298" s="41">
        <v>140330350</v>
      </c>
      <c r="E1298" s="43" t="s">
        <v>2296</v>
      </c>
      <c r="G1298" s="43" t="s">
        <v>2297</v>
      </c>
      <c r="H1298" s="41">
        <v>101</v>
      </c>
      <c r="I1298" s="43" t="s">
        <v>2689</v>
      </c>
      <c r="J1298" s="50">
        <v>366200</v>
      </c>
      <c r="K1298" s="50">
        <v>2094</v>
      </c>
      <c r="L1298" s="50">
        <v>125200</v>
      </c>
      <c r="M1298" s="51"/>
      <c r="N1298" s="51"/>
      <c r="O1298" s="51"/>
      <c r="P1298" s="41"/>
      <c r="Q1298" s="51"/>
    </row>
    <row r="1299" spans="1:17" ht="12.75">
      <c r="A1299" s="41">
        <v>2015</v>
      </c>
      <c r="B1299" s="41" t="s">
        <v>2670</v>
      </c>
      <c r="C1299" s="41">
        <v>140330400</v>
      </c>
      <c r="D1299" s="41">
        <v>140330400</v>
      </c>
      <c r="E1299" s="43" t="s">
        <v>2281</v>
      </c>
      <c r="F1299" s="43" t="s">
        <v>2282</v>
      </c>
      <c r="G1299" s="43" t="s">
        <v>2283</v>
      </c>
      <c r="H1299" s="41">
        <v>101</v>
      </c>
      <c r="I1299" s="43" t="s">
        <v>2689</v>
      </c>
      <c r="J1299" s="50">
        <v>1401700</v>
      </c>
      <c r="K1299" s="50">
        <v>14017</v>
      </c>
      <c r="L1299" s="50">
        <v>0</v>
      </c>
      <c r="M1299" s="51"/>
      <c r="N1299" s="51"/>
      <c r="O1299" s="51"/>
      <c r="P1299" s="41"/>
      <c r="Q1299" s="51"/>
    </row>
    <row r="1300" spans="1:17" ht="12.75">
      <c r="A1300" s="41">
        <v>2015</v>
      </c>
      <c r="B1300" s="41" t="s">
        <v>2670</v>
      </c>
      <c r="C1300" s="41">
        <v>140330500</v>
      </c>
      <c r="D1300" s="41">
        <v>140330500</v>
      </c>
      <c r="E1300" s="43" t="s">
        <v>2298</v>
      </c>
      <c r="G1300" s="43" t="s">
        <v>2299</v>
      </c>
      <c r="H1300" s="41">
        <v>201</v>
      </c>
      <c r="I1300" s="43" t="s">
        <v>2681</v>
      </c>
      <c r="J1300" s="50">
        <v>107300</v>
      </c>
      <c r="K1300" s="50">
        <v>797</v>
      </c>
      <c r="L1300" s="50">
        <v>107300</v>
      </c>
      <c r="M1300" s="51"/>
      <c r="N1300" s="51"/>
      <c r="O1300" s="51"/>
      <c r="P1300" s="41"/>
      <c r="Q1300" s="51"/>
    </row>
    <row r="1301" spans="1:17" ht="12.75">
      <c r="A1301" s="41">
        <v>2015</v>
      </c>
      <c r="B1301" s="41" t="s">
        <v>2670</v>
      </c>
      <c r="C1301" s="41">
        <v>140330600</v>
      </c>
      <c r="D1301" s="41">
        <v>140330600</v>
      </c>
      <c r="E1301" s="43" t="s">
        <v>2300</v>
      </c>
      <c r="F1301" s="43" t="s">
        <v>2301</v>
      </c>
      <c r="G1301" s="43" t="s">
        <v>2302</v>
      </c>
      <c r="H1301" s="41">
        <v>201</v>
      </c>
      <c r="I1301" s="43" t="s">
        <v>2681</v>
      </c>
      <c r="J1301" s="50">
        <v>45900</v>
      </c>
      <c r="K1301" s="50">
        <v>275</v>
      </c>
      <c r="L1301" s="50">
        <v>45900</v>
      </c>
      <c r="M1301" s="51"/>
      <c r="N1301" s="51"/>
      <c r="O1301" s="51"/>
      <c r="P1301" s="41"/>
      <c r="Q1301" s="51"/>
    </row>
    <row r="1302" spans="1:17" ht="12.75">
      <c r="A1302" s="41">
        <v>2015</v>
      </c>
      <c r="B1302" s="41" t="s">
        <v>2670</v>
      </c>
      <c r="C1302" s="41">
        <v>140330700</v>
      </c>
      <c r="D1302" s="41">
        <v>140330700</v>
      </c>
      <c r="E1302" s="43" t="s">
        <v>2303</v>
      </c>
      <c r="G1302" s="43" t="s">
        <v>2304</v>
      </c>
      <c r="H1302" s="41">
        <v>101</v>
      </c>
      <c r="I1302" s="43" t="s">
        <v>2689</v>
      </c>
      <c r="J1302" s="50">
        <v>715300</v>
      </c>
      <c r="K1302" s="50">
        <v>3577</v>
      </c>
      <c r="L1302" s="50">
        <v>0</v>
      </c>
      <c r="M1302" s="51"/>
      <c r="N1302" s="51"/>
      <c r="O1302" s="51"/>
      <c r="P1302" s="41"/>
      <c r="Q1302" s="51"/>
    </row>
    <row r="1303" spans="1:17" ht="12.75">
      <c r="A1303" s="41">
        <v>2015</v>
      </c>
      <c r="B1303" s="41" t="s">
        <v>2670</v>
      </c>
      <c r="C1303" s="41">
        <v>140330800</v>
      </c>
      <c r="D1303" s="41">
        <v>140330800</v>
      </c>
      <c r="E1303" s="43" t="s">
        <v>2305</v>
      </c>
      <c r="G1303" s="43" t="s">
        <v>2306</v>
      </c>
      <c r="H1303" s="41">
        <v>101</v>
      </c>
      <c r="I1303" s="43" t="s">
        <v>2689</v>
      </c>
      <c r="J1303" s="50">
        <v>828800</v>
      </c>
      <c r="K1303" s="50">
        <v>4326</v>
      </c>
      <c r="L1303" s="50">
        <v>94000</v>
      </c>
      <c r="M1303" s="51"/>
      <c r="N1303" s="51"/>
      <c r="O1303" s="51"/>
      <c r="P1303" s="41"/>
      <c r="Q1303" s="51"/>
    </row>
    <row r="1304" spans="1:17" ht="12.75">
      <c r="A1304" s="41">
        <v>2015</v>
      </c>
      <c r="B1304" s="41" t="s">
        <v>2670</v>
      </c>
      <c r="C1304" s="41">
        <v>140340100</v>
      </c>
      <c r="D1304" s="41">
        <v>140340100</v>
      </c>
      <c r="E1304" s="43" t="s">
        <v>2307</v>
      </c>
      <c r="G1304" s="43" t="s">
        <v>2308</v>
      </c>
      <c r="H1304" s="41">
        <v>101</v>
      </c>
      <c r="I1304" s="43" t="s">
        <v>2689</v>
      </c>
      <c r="J1304" s="50">
        <v>369000</v>
      </c>
      <c r="K1304" s="50">
        <v>2768</v>
      </c>
      <c r="L1304" s="50">
        <v>0</v>
      </c>
      <c r="M1304" s="51"/>
      <c r="N1304" s="51"/>
      <c r="O1304" s="51"/>
      <c r="P1304" s="41"/>
      <c r="Q1304" s="51"/>
    </row>
    <row r="1305" spans="1:17" ht="12.75">
      <c r="A1305" s="41">
        <v>2015</v>
      </c>
      <c r="B1305" s="41" t="s">
        <v>2670</v>
      </c>
      <c r="C1305" s="41">
        <v>140340125</v>
      </c>
      <c r="D1305" s="41">
        <v>140340125</v>
      </c>
      <c r="E1305" s="43" t="s">
        <v>2296</v>
      </c>
      <c r="G1305" s="43" t="s">
        <v>2297</v>
      </c>
      <c r="H1305" s="41">
        <v>101</v>
      </c>
      <c r="I1305" s="43" t="s">
        <v>2689</v>
      </c>
      <c r="J1305" s="50">
        <v>349800</v>
      </c>
      <c r="K1305" s="50">
        <v>1749</v>
      </c>
      <c r="L1305" s="50">
        <v>0</v>
      </c>
      <c r="M1305" s="51"/>
      <c r="N1305" s="51"/>
      <c r="O1305" s="51"/>
      <c r="P1305" s="41"/>
      <c r="Q1305" s="51"/>
    </row>
    <row r="1306" spans="1:17" ht="12.75">
      <c r="A1306" s="41">
        <v>2015</v>
      </c>
      <c r="B1306" s="41" t="s">
        <v>2670</v>
      </c>
      <c r="C1306" s="41">
        <v>140340150</v>
      </c>
      <c r="D1306" s="41">
        <v>140340150</v>
      </c>
      <c r="E1306" s="43" t="s">
        <v>2309</v>
      </c>
      <c r="G1306" s="43" t="s">
        <v>2310</v>
      </c>
      <c r="H1306" s="41">
        <v>101</v>
      </c>
      <c r="I1306" s="43" t="s">
        <v>2689</v>
      </c>
      <c r="J1306" s="50">
        <v>708100</v>
      </c>
      <c r="K1306" s="50">
        <v>7081</v>
      </c>
      <c r="L1306" s="50">
        <v>0</v>
      </c>
      <c r="M1306" s="51"/>
      <c r="N1306" s="51"/>
      <c r="O1306" s="51"/>
      <c r="P1306" s="41"/>
      <c r="Q1306" s="51"/>
    </row>
    <row r="1307" spans="1:17" ht="12.75">
      <c r="A1307" s="41">
        <v>2015</v>
      </c>
      <c r="B1307" s="41" t="s">
        <v>2670</v>
      </c>
      <c r="C1307" s="41">
        <v>140340175</v>
      </c>
      <c r="D1307" s="41">
        <v>140340175</v>
      </c>
      <c r="E1307" s="43" t="s">
        <v>2311</v>
      </c>
      <c r="G1307" s="43" t="s">
        <v>2312</v>
      </c>
      <c r="H1307" s="41">
        <v>101</v>
      </c>
      <c r="I1307" s="43" t="s">
        <v>2689</v>
      </c>
      <c r="J1307" s="50">
        <v>263400</v>
      </c>
      <c r="K1307" s="50">
        <v>1763</v>
      </c>
      <c r="L1307" s="50">
        <v>0</v>
      </c>
      <c r="M1307" s="51"/>
      <c r="N1307" s="51"/>
      <c r="O1307" s="51"/>
      <c r="P1307" s="41"/>
      <c r="Q1307" s="51"/>
    </row>
    <row r="1308" spans="1:17" ht="12.75">
      <c r="A1308" s="41">
        <v>2015</v>
      </c>
      <c r="B1308" s="41" t="s">
        <v>2670</v>
      </c>
      <c r="C1308" s="41">
        <v>140340200</v>
      </c>
      <c r="D1308" s="41">
        <v>140340200</v>
      </c>
      <c r="E1308" s="43" t="s">
        <v>2313</v>
      </c>
      <c r="G1308" s="43" t="s">
        <v>2314</v>
      </c>
      <c r="H1308" s="41">
        <v>105</v>
      </c>
      <c r="I1308" s="43" t="s">
        <v>2675</v>
      </c>
      <c r="J1308" s="50">
        <v>1388600</v>
      </c>
      <c r="K1308" s="50">
        <v>13886</v>
      </c>
      <c r="L1308" s="50">
        <v>0</v>
      </c>
      <c r="M1308" s="51"/>
      <c r="N1308" s="51"/>
      <c r="O1308" s="51"/>
      <c r="P1308" s="41"/>
      <c r="Q1308" s="51"/>
    </row>
    <row r="1309" spans="1:17" ht="12.75">
      <c r="A1309" s="41">
        <v>2015</v>
      </c>
      <c r="B1309" s="41" t="s">
        <v>2670</v>
      </c>
      <c r="C1309" s="41">
        <v>140340250</v>
      </c>
      <c r="D1309" s="41">
        <v>140340250</v>
      </c>
      <c r="E1309" s="43" t="s">
        <v>2315</v>
      </c>
      <c r="G1309" s="43" t="s">
        <v>2316</v>
      </c>
      <c r="H1309" s="41">
        <v>201</v>
      </c>
      <c r="I1309" s="43" t="s">
        <v>2681</v>
      </c>
      <c r="J1309" s="50">
        <v>57800</v>
      </c>
      <c r="K1309" s="50">
        <v>347</v>
      </c>
      <c r="L1309" s="50">
        <v>57800</v>
      </c>
      <c r="M1309" s="51"/>
      <c r="N1309" s="51"/>
      <c r="O1309" s="51"/>
      <c r="P1309" s="41"/>
      <c r="Q1309" s="51"/>
    </row>
    <row r="1310" spans="1:17" ht="12.75">
      <c r="A1310" s="41">
        <v>2015</v>
      </c>
      <c r="B1310" s="41" t="s">
        <v>2670</v>
      </c>
      <c r="C1310" s="41">
        <v>140340300</v>
      </c>
      <c r="D1310" s="41">
        <v>140340300</v>
      </c>
      <c r="E1310" s="43" t="s">
        <v>2317</v>
      </c>
      <c r="G1310" s="43" t="s">
        <v>2318</v>
      </c>
      <c r="H1310" s="41">
        <v>101</v>
      </c>
      <c r="I1310" s="43" t="s">
        <v>2689</v>
      </c>
      <c r="J1310" s="50">
        <v>1430400</v>
      </c>
      <c r="K1310" s="50">
        <v>12101</v>
      </c>
      <c r="L1310" s="50">
        <v>0</v>
      </c>
      <c r="M1310" s="51"/>
      <c r="N1310" s="51"/>
      <c r="O1310" s="51"/>
      <c r="P1310" s="41"/>
      <c r="Q1310" s="51"/>
    </row>
    <row r="1311" spans="1:17" ht="12.75">
      <c r="A1311" s="41">
        <v>2015</v>
      </c>
      <c r="B1311" s="41" t="s">
        <v>2670</v>
      </c>
      <c r="C1311" s="41">
        <v>140340400</v>
      </c>
      <c r="D1311" s="41">
        <v>140340400</v>
      </c>
      <c r="E1311" s="43" t="s">
        <v>2210</v>
      </c>
      <c r="G1311" s="43" t="s">
        <v>2211</v>
      </c>
      <c r="H1311" s="41">
        <v>101</v>
      </c>
      <c r="I1311" s="43" t="s">
        <v>2689</v>
      </c>
      <c r="J1311" s="50">
        <v>1343700</v>
      </c>
      <c r="K1311" s="50">
        <v>6779</v>
      </c>
      <c r="L1311" s="50">
        <v>59800</v>
      </c>
      <c r="M1311" s="51"/>
      <c r="N1311" s="51"/>
      <c r="O1311" s="51"/>
      <c r="P1311" s="41"/>
      <c r="Q1311" s="51"/>
    </row>
    <row r="1312" spans="1:17" ht="12.75">
      <c r="A1312" s="41">
        <v>2015</v>
      </c>
      <c r="B1312" s="41" t="s">
        <v>2670</v>
      </c>
      <c r="C1312" s="41">
        <v>140350100</v>
      </c>
      <c r="D1312" s="41">
        <v>140350100</v>
      </c>
      <c r="E1312" s="43" t="s">
        <v>3495</v>
      </c>
      <c r="F1312" s="43" t="s">
        <v>3496</v>
      </c>
      <c r="G1312" s="43" t="s">
        <v>3497</v>
      </c>
      <c r="H1312" s="41">
        <v>101</v>
      </c>
      <c r="I1312" s="43" t="s">
        <v>2689</v>
      </c>
      <c r="J1312" s="50">
        <v>1068600</v>
      </c>
      <c r="K1312" s="50">
        <v>10686</v>
      </c>
      <c r="L1312" s="50">
        <v>0</v>
      </c>
      <c r="M1312" s="51"/>
      <c r="N1312" s="51"/>
      <c r="O1312" s="51"/>
      <c r="P1312" s="41"/>
      <c r="Q1312" s="51"/>
    </row>
    <row r="1313" spans="1:17" ht="12.75">
      <c r="A1313" s="41">
        <v>2015</v>
      </c>
      <c r="B1313" s="41" t="s">
        <v>2670</v>
      </c>
      <c r="C1313" s="41">
        <v>140350200</v>
      </c>
      <c r="D1313" s="41">
        <v>140350200</v>
      </c>
      <c r="E1313" s="43" t="s">
        <v>2319</v>
      </c>
      <c r="G1313" s="43" t="s">
        <v>2320</v>
      </c>
      <c r="H1313" s="41">
        <v>101</v>
      </c>
      <c r="I1313" s="43" t="s">
        <v>2689</v>
      </c>
      <c r="J1313" s="50">
        <v>2227400</v>
      </c>
      <c r="K1313" s="50">
        <v>22274</v>
      </c>
      <c r="L1313" s="50">
        <v>0</v>
      </c>
      <c r="M1313" s="51"/>
      <c r="N1313" s="51"/>
      <c r="O1313" s="51"/>
      <c r="P1313" s="41"/>
      <c r="Q1313" s="51"/>
    </row>
    <row r="1314" spans="1:17" ht="12.75">
      <c r="A1314" s="41">
        <v>2015</v>
      </c>
      <c r="B1314" s="41" t="s">
        <v>2670</v>
      </c>
      <c r="C1314" s="41">
        <v>140350300</v>
      </c>
      <c r="D1314" s="41">
        <v>140350300</v>
      </c>
      <c r="E1314" s="43" t="s">
        <v>3897</v>
      </c>
      <c r="F1314" s="43" t="s">
        <v>3898</v>
      </c>
      <c r="G1314" s="43" t="s">
        <v>3899</v>
      </c>
      <c r="H1314" s="41">
        <v>105</v>
      </c>
      <c r="I1314" s="43" t="s">
        <v>2675</v>
      </c>
      <c r="J1314" s="50">
        <v>755000</v>
      </c>
      <c r="K1314" s="50">
        <v>7550</v>
      </c>
      <c r="L1314" s="50">
        <v>0</v>
      </c>
      <c r="M1314" s="51"/>
      <c r="N1314" s="51"/>
      <c r="O1314" s="51"/>
      <c r="P1314" s="41"/>
      <c r="Q1314" s="51"/>
    </row>
    <row r="1315" spans="1:17" ht="12.75">
      <c r="A1315" s="41">
        <v>2015</v>
      </c>
      <c r="B1315" s="41" t="s">
        <v>2670</v>
      </c>
      <c r="C1315" s="41">
        <v>140350320</v>
      </c>
      <c r="D1315" s="41">
        <v>140350320</v>
      </c>
      <c r="E1315" s="43" t="s">
        <v>2321</v>
      </c>
      <c r="G1315" s="43" t="s">
        <v>2322</v>
      </c>
      <c r="H1315" s="41">
        <v>101</v>
      </c>
      <c r="I1315" s="43" t="s">
        <v>2689</v>
      </c>
      <c r="J1315" s="50">
        <v>366700</v>
      </c>
      <c r="K1315" s="50">
        <v>3667</v>
      </c>
      <c r="L1315" s="50">
        <v>0</v>
      </c>
      <c r="M1315" s="51"/>
      <c r="N1315" s="51"/>
      <c r="O1315" s="51"/>
      <c r="P1315" s="41"/>
      <c r="Q1315" s="51"/>
    </row>
    <row r="1316" spans="1:17" ht="12.75">
      <c r="A1316" s="41">
        <v>2015</v>
      </c>
      <c r="B1316" s="41" t="s">
        <v>2670</v>
      </c>
      <c r="C1316" s="41">
        <v>140350325</v>
      </c>
      <c r="D1316" s="41">
        <v>140350325</v>
      </c>
      <c r="E1316" s="43" t="s">
        <v>2321</v>
      </c>
      <c r="G1316" s="43" t="s">
        <v>2322</v>
      </c>
      <c r="H1316" s="41">
        <v>101</v>
      </c>
      <c r="I1316" s="43" t="s">
        <v>2689</v>
      </c>
      <c r="J1316" s="50">
        <v>311700</v>
      </c>
      <c r="K1316" s="50">
        <v>3117</v>
      </c>
      <c r="L1316" s="50">
        <v>0</v>
      </c>
      <c r="M1316" s="51"/>
      <c r="N1316" s="51"/>
      <c r="O1316" s="51"/>
      <c r="P1316" s="41"/>
      <c r="Q1316" s="51"/>
    </row>
    <row r="1317" spans="1:17" ht="12.75">
      <c r="A1317" s="41">
        <v>2015</v>
      </c>
      <c r="B1317" s="41" t="s">
        <v>2670</v>
      </c>
      <c r="C1317" s="41">
        <v>140350327</v>
      </c>
      <c r="D1317" s="41">
        <v>140350327</v>
      </c>
      <c r="E1317" s="43" t="s">
        <v>2323</v>
      </c>
      <c r="G1317" s="43" t="s">
        <v>2324</v>
      </c>
      <c r="H1317" s="41">
        <v>201</v>
      </c>
      <c r="I1317" s="43" t="s">
        <v>2681</v>
      </c>
      <c r="J1317" s="50">
        <v>85900</v>
      </c>
      <c r="K1317" s="50">
        <v>564</v>
      </c>
      <c r="L1317" s="50">
        <v>85900</v>
      </c>
      <c r="M1317" s="51"/>
      <c r="N1317" s="51"/>
      <c r="O1317" s="51"/>
      <c r="P1317" s="41"/>
      <c r="Q1317" s="51"/>
    </row>
    <row r="1318" spans="1:17" ht="12.75">
      <c r="A1318" s="41">
        <v>2015</v>
      </c>
      <c r="B1318" s="41" t="s">
        <v>2670</v>
      </c>
      <c r="C1318" s="41">
        <v>140350350</v>
      </c>
      <c r="D1318" s="41">
        <v>140350350</v>
      </c>
      <c r="E1318" s="43" t="s">
        <v>2325</v>
      </c>
      <c r="G1318" s="43" t="s">
        <v>2326</v>
      </c>
      <c r="H1318" s="41">
        <v>105</v>
      </c>
      <c r="I1318" s="43" t="s">
        <v>2675</v>
      </c>
      <c r="J1318" s="50">
        <v>1332800</v>
      </c>
      <c r="K1318" s="50">
        <v>6664</v>
      </c>
      <c r="L1318" s="50">
        <v>0</v>
      </c>
      <c r="M1318" s="51"/>
      <c r="N1318" s="51"/>
      <c r="O1318" s="51"/>
      <c r="P1318" s="41"/>
      <c r="Q1318" s="51"/>
    </row>
    <row r="1319" spans="1:17" ht="12.75">
      <c r="A1319" s="41">
        <v>2015</v>
      </c>
      <c r="B1319" s="41" t="s">
        <v>2670</v>
      </c>
      <c r="C1319" s="41">
        <v>140350400</v>
      </c>
      <c r="D1319" s="41">
        <v>140350400</v>
      </c>
      <c r="E1319" s="43" t="s">
        <v>2327</v>
      </c>
      <c r="F1319" s="43" t="s">
        <v>2328</v>
      </c>
      <c r="G1319" s="43" t="s">
        <v>2329</v>
      </c>
      <c r="H1319" s="41">
        <v>101</v>
      </c>
      <c r="I1319" s="43" t="s">
        <v>2689</v>
      </c>
      <c r="J1319" s="50">
        <v>1146000</v>
      </c>
      <c r="K1319" s="50">
        <v>11460</v>
      </c>
      <c r="L1319" s="50">
        <v>0</v>
      </c>
      <c r="M1319" s="51"/>
      <c r="N1319" s="51"/>
      <c r="O1319" s="51"/>
      <c r="P1319" s="41"/>
      <c r="Q1319" s="51"/>
    </row>
    <row r="1320" spans="1:17" ht="12.75">
      <c r="A1320" s="41">
        <v>2015</v>
      </c>
      <c r="B1320" s="41" t="s">
        <v>2670</v>
      </c>
      <c r="C1320" s="41">
        <v>140360100</v>
      </c>
      <c r="D1320" s="41">
        <v>140360100</v>
      </c>
      <c r="E1320" s="43" t="s">
        <v>2197</v>
      </c>
      <c r="G1320" s="43" t="s">
        <v>2198</v>
      </c>
      <c r="H1320" s="41">
        <v>101</v>
      </c>
      <c r="I1320" s="43" t="s">
        <v>2689</v>
      </c>
      <c r="J1320" s="50">
        <v>1278500</v>
      </c>
      <c r="K1320" s="50">
        <v>6393</v>
      </c>
      <c r="L1320" s="50">
        <v>0</v>
      </c>
      <c r="M1320" s="51"/>
      <c r="N1320" s="51"/>
      <c r="O1320" s="51"/>
      <c r="P1320" s="41"/>
      <c r="Q1320" s="51"/>
    </row>
    <row r="1321" spans="1:17" ht="12.75">
      <c r="A1321" s="41">
        <v>2015</v>
      </c>
      <c r="B1321" s="41" t="s">
        <v>2670</v>
      </c>
      <c r="C1321" s="41">
        <v>140360200</v>
      </c>
      <c r="D1321" s="41">
        <v>140360200</v>
      </c>
      <c r="E1321" s="43" t="s">
        <v>3506</v>
      </c>
      <c r="F1321" s="43" t="s">
        <v>3507</v>
      </c>
      <c r="G1321" s="43" t="s">
        <v>3508</v>
      </c>
      <c r="H1321" s="41">
        <v>101</v>
      </c>
      <c r="I1321" s="43" t="s">
        <v>2689</v>
      </c>
      <c r="J1321" s="50">
        <v>1091600</v>
      </c>
      <c r="K1321" s="50">
        <v>10916</v>
      </c>
      <c r="L1321" s="50">
        <v>0</v>
      </c>
      <c r="M1321" s="51"/>
      <c r="N1321" s="51"/>
      <c r="O1321" s="51"/>
      <c r="P1321" s="41"/>
      <c r="Q1321" s="51"/>
    </row>
    <row r="1322" spans="1:17" ht="12.75">
      <c r="A1322" s="41">
        <v>2015</v>
      </c>
      <c r="B1322" s="41" t="s">
        <v>2670</v>
      </c>
      <c r="C1322" s="41">
        <v>140360300</v>
      </c>
      <c r="D1322" s="41">
        <v>140360300</v>
      </c>
      <c r="E1322" s="43" t="s">
        <v>3506</v>
      </c>
      <c r="F1322" s="43" t="s">
        <v>3507</v>
      </c>
      <c r="G1322" s="43" t="s">
        <v>3508</v>
      </c>
      <c r="H1322" s="41">
        <v>101</v>
      </c>
      <c r="I1322" s="43" t="s">
        <v>2689</v>
      </c>
      <c r="J1322" s="50">
        <v>552000</v>
      </c>
      <c r="K1322" s="50">
        <v>3308</v>
      </c>
      <c r="L1322" s="50">
        <v>155900</v>
      </c>
      <c r="M1322" s="51"/>
      <c r="N1322" s="51"/>
      <c r="O1322" s="51"/>
      <c r="P1322" s="41"/>
      <c r="Q1322" s="51"/>
    </row>
    <row r="1323" spans="1:17" ht="12.75">
      <c r="A1323" s="41">
        <v>2015</v>
      </c>
      <c r="B1323" s="41" t="s">
        <v>2670</v>
      </c>
      <c r="C1323" s="41">
        <v>140360400</v>
      </c>
      <c r="D1323" s="41">
        <v>140360400</v>
      </c>
      <c r="E1323" s="43" t="s">
        <v>2330</v>
      </c>
      <c r="F1323" s="43" t="s">
        <v>2772</v>
      </c>
      <c r="G1323" s="43" t="s">
        <v>2331</v>
      </c>
      <c r="H1323" s="41">
        <v>101</v>
      </c>
      <c r="I1323" s="43" t="s">
        <v>2689</v>
      </c>
      <c r="J1323" s="50">
        <v>1455300</v>
      </c>
      <c r="K1323" s="50">
        <v>7511</v>
      </c>
      <c r="L1323" s="50">
        <v>102800</v>
      </c>
      <c r="M1323" s="51"/>
      <c r="N1323" s="51"/>
      <c r="O1323" s="51"/>
      <c r="P1323" s="41"/>
      <c r="Q1323" s="51"/>
    </row>
    <row r="1324" spans="1:17" ht="12.75">
      <c r="A1324" s="41">
        <v>2015</v>
      </c>
      <c r="B1324" s="41" t="s">
        <v>2670</v>
      </c>
      <c r="C1324" s="41">
        <v>142500010</v>
      </c>
      <c r="D1324" s="41">
        <v>142500010</v>
      </c>
      <c r="E1324" s="43" t="s">
        <v>1998</v>
      </c>
      <c r="G1324" s="43" t="s">
        <v>1999</v>
      </c>
      <c r="H1324" s="41">
        <v>206</v>
      </c>
      <c r="I1324" s="43" t="s">
        <v>2796</v>
      </c>
      <c r="J1324" s="50">
        <v>200</v>
      </c>
      <c r="K1324" s="50">
        <v>3</v>
      </c>
      <c r="L1324" s="50">
        <v>200</v>
      </c>
      <c r="M1324" s="51"/>
      <c r="N1324" s="51"/>
      <c r="O1324" s="51"/>
      <c r="P1324" s="41"/>
      <c r="Q1324" s="51"/>
    </row>
    <row r="1325" spans="1:17" ht="12.75">
      <c r="A1325" s="41">
        <v>2015</v>
      </c>
      <c r="B1325" s="41" t="s">
        <v>2670</v>
      </c>
      <c r="C1325" s="41">
        <v>142500020</v>
      </c>
      <c r="D1325" s="41">
        <v>142500020</v>
      </c>
      <c r="E1325" s="43" t="s">
        <v>1998</v>
      </c>
      <c r="G1325" s="43" t="s">
        <v>1999</v>
      </c>
      <c r="H1325" s="41">
        <v>206</v>
      </c>
      <c r="I1325" s="43" t="s">
        <v>2796</v>
      </c>
      <c r="J1325" s="50">
        <v>1400</v>
      </c>
      <c r="K1325" s="50">
        <v>18</v>
      </c>
      <c r="L1325" s="50">
        <v>1400</v>
      </c>
      <c r="M1325" s="51"/>
      <c r="N1325" s="51"/>
      <c r="O1325" s="51"/>
      <c r="P1325" s="41"/>
      <c r="Q1325" s="51"/>
    </row>
    <row r="1326" spans="1:17" ht="12.75">
      <c r="A1326" s="41">
        <v>2015</v>
      </c>
      <c r="B1326" s="41" t="s">
        <v>2670</v>
      </c>
      <c r="C1326" s="41">
        <v>142500030</v>
      </c>
      <c r="D1326" s="41">
        <v>142500030</v>
      </c>
      <c r="E1326" s="43" t="s">
        <v>1998</v>
      </c>
      <c r="G1326" s="43" t="s">
        <v>1999</v>
      </c>
      <c r="H1326" s="41">
        <v>206</v>
      </c>
      <c r="I1326" s="43" t="s">
        <v>2796</v>
      </c>
      <c r="J1326" s="50">
        <v>600</v>
      </c>
      <c r="K1326" s="50">
        <v>8</v>
      </c>
      <c r="L1326" s="50">
        <v>600</v>
      </c>
      <c r="M1326" s="51"/>
      <c r="N1326" s="51"/>
      <c r="O1326" s="51"/>
      <c r="P1326" s="41"/>
      <c r="Q1326" s="51"/>
    </row>
    <row r="1327" spans="1:17" ht="12.75">
      <c r="A1327" s="41">
        <v>2015</v>
      </c>
      <c r="B1327" s="41" t="s">
        <v>2670</v>
      </c>
      <c r="C1327" s="41">
        <v>142500040</v>
      </c>
      <c r="D1327" s="41">
        <v>142500040</v>
      </c>
      <c r="E1327" s="43" t="s">
        <v>1998</v>
      </c>
      <c r="G1327" s="43" t="s">
        <v>1999</v>
      </c>
      <c r="H1327" s="41">
        <v>206</v>
      </c>
      <c r="I1327" s="43" t="s">
        <v>2796</v>
      </c>
      <c r="J1327" s="50">
        <v>200</v>
      </c>
      <c r="K1327" s="50">
        <v>3</v>
      </c>
      <c r="L1327" s="50">
        <v>200</v>
      </c>
      <c r="M1327" s="51"/>
      <c r="N1327" s="51"/>
      <c r="O1327" s="51"/>
      <c r="P1327" s="41"/>
      <c r="Q1327" s="51"/>
    </row>
    <row r="1328" spans="1:17" ht="12.75">
      <c r="A1328" s="41">
        <v>2015</v>
      </c>
      <c r="B1328" s="41" t="s">
        <v>2670</v>
      </c>
      <c r="C1328" s="41">
        <v>142500050</v>
      </c>
      <c r="D1328" s="41">
        <v>142500050</v>
      </c>
      <c r="E1328" s="43" t="s">
        <v>1998</v>
      </c>
      <c r="G1328" s="43" t="s">
        <v>1999</v>
      </c>
      <c r="H1328" s="41">
        <v>206</v>
      </c>
      <c r="I1328" s="43" t="s">
        <v>2796</v>
      </c>
      <c r="J1328" s="50">
        <v>1200</v>
      </c>
      <c r="K1328" s="50">
        <v>15</v>
      </c>
      <c r="L1328" s="50">
        <v>1200</v>
      </c>
      <c r="M1328" s="51"/>
      <c r="N1328" s="51"/>
      <c r="O1328" s="51"/>
      <c r="P1328" s="41"/>
      <c r="Q1328" s="51"/>
    </row>
    <row r="1329" spans="1:17" ht="12.75">
      <c r="A1329" s="41">
        <v>2015</v>
      </c>
      <c r="B1329" s="41" t="s">
        <v>2670</v>
      </c>
      <c r="C1329" s="41">
        <v>142500060</v>
      </c>
      <c r="D1329" s="41">
        <v>142500060</v>
      </c>
      <c r="E1329" s="43" t="s">
        <v>1998</v>
      </c>
      <c r="G1329" s="43" t="s">
        <v>1999</v>
      </c>
      <c r="H1329" s="41">
        <v>206</v>
      </c>
      <c r="I1329" s="43" t="s">
        <v>2796</v>
      </c>
      <c r="J1329" s="50">
        <v>800</v>
      </c>
      <c r="K1329" s="50">
        <v>10</v>
      </c>
      <c r="L1329" s="50">
        <v>800</v>
      </c>
      <c r="M1329" s="51"/>
      <c r="N1329" s="51"/>
      <c r="O1329" s="51"/>
      <c r="P1329" s="41"/>
      <c r="Q1329" s="51"/>
    </row>
    <row r="1330" spans="1:17" ht="12.75">
      <c r="A1330" s="41">
        <v>2015</v>
      </c>
      <c r="B1330" s="41" t="s">
        <v>2670</v>
      </c>
      <c r="C1330" s="41">
        <v>142500070</v>
      </c>
      <c r="D1330" s="41">
        <v>142500070</v>
      </c>
      <c r="E1330" s="43" t="s">
        <v>1998</v>
      </c>
      <c r="G1330" s="43" t="s">
        <v>1999</v>
      </c>
      <c r="H1330" s="41">
        <v>206</v>
      </c>
      <c r="I1330" s="43" t="s">
        <v>2796</v>
      </c>
      <c r="J1330" s="50">
        <v>400</v>
      </c>
      <c r="K1330" s="50">
        <v>5</v>
      </c>
      <c r="L1330" s="50">
        <v>400</v>
      </c>
      <c r="M1330" s="51"/>
      <c r="N1330" s="51"/>
      <c r="O1330" s="51"/>
      <c r="P1330" s="41"/>
      <c r="Q1330" s="51"/>
    </row>
    <row r="1331" spans="1:17" ht="12.75">
      <c r="A1331" s="41">
        <v>2015</v>
      </c>
      <c r="B1331" s="41" t="s">
        <v>2670</v>
      </c>
      <c r="C1331" s="41">
        <v>142500080</v>
      </c>
      <c r="D1331" s="41">
        <v>142500080</v>
      </c>
      <c r="E1331" s="43" t="s">
        <v>1998</v>
      </c>
      <c r="G1331" s="43" t="s">
        <v>1999</v>
      </c>
      <c r="H1331" s="41">
        <v>201</v>
      </c>
      <c r="I1331" s="43" t="s">
        <v>2681</v>
      </c>
      <c r="J1331" s="50">
        <v>800</v>
      </c>
      <c r="K1331" s="50">
        <v>8</v>
      </c>
      <c r="L1331" s="50">
        <v>800</v>
      </c>
      <c r="M1331" s="51"/>
      <c r="N1331" s="51"/>
      <c r="O1331" s="51"/>
      <c r="P1331" s="41"/>
      <c r="Q1331" s="51"/>
    </row>
    <row r="1332" spans="1:17" ht="12.75">
      <c r="A1332" s="41">
        <v>2015</v>
      </c>
      <c r="B1332" s="41" t="s">
        <v>2670</v>
      </c>
      <c r="C1332" s="41">
        <v>142500090</v>
      </c>
      <c r="D1332" s="41">
        <v>142500090</v>
      </c>
      <c r="E1332" s="43" t="s">
        <v>2332</v>
      </c>
      <c r="F1332" s="43" t="s">
        <v>2772</v>
      </c>
      <c r="G1332" s="43" t="s">
        <v>2333</v>
      </c>
      <c r="H1332" s="41">
        <v>201</v>
      </c>
      <c r="I1332" s="43" t="s">
        <v>2681</v>
      </c>
      <c r="J1332" s="50">
        <v>16500</v>
      </c>
      <c r="K1332" s="50">
        <v>99</v>
      </c>
      <c r="L1332" s="50">
        <v>16500</v>
      </c>
      <c r="M1332" s="51"/>
      <c r="N1332" s="51"/>
      <c r="O1332" s="51"/>
      <c r="P1332" s="41"/>
      <c r="Q1332" s="51"/>
    </row>
    <row r="1333" spans="1:17" ht="12.75">
      <c r="A1333" s="41">
        <v>2015</v>
      </c>
      <c r="B1333" s="41" t="s">
        <v>2670</v>
      </c>
      <c r="C1333" s="41">
        <v>142500100</v>
      </c>
      <c r="D1333" s="41">
        <v>142500100</v>
      </c>
      <c r="E1333" s="43" t="s">
        <v>2334</v>
      </c>
      <c r="G1333" s="43" t="s">
        <v>2335</v>
      </c>
      <c r="H1333" s="41">
        <v>201</v>
      </c>
      <c r="I1333" s="43" t="s">
        <v>2681</v>
      </c>
      <c r="J1333" s="50">
        <v>62000</v>
      </c>
      <c r="K1333" s="50">
        <v>372</v>
      </c>
      <c r="L1333" s="50">
        <v>62000</v>
      </c>
      <c r="M1333" s="51"/>
      <c r="N1333" s="51"/>
      <c r="O1333" s="51"/>
      <c r="P1333" s="41"/>
      <c r="Q1333" s="51"/>
    </row>
    <row r="1334" spans="1:17" ht="12.75">
      <c r="A1334" s="41">
        <v>2015</v>
      </c>
      <c r="B1334" s="41" t="s">
        <v>2670</v>
      </c>
      <c r="C1334" s="41">
        <v>142500110</v>
      </c>
      <c r="D1334" s="41">
        <v>142500110</v>
      </c>
      <c r="E1334" s="43" t="s">
        <v>1998</v>
      </c>
      <c r="G1334" s="43" t="s">
        <v>1999</v>
      </c>
      <c r="H1334" s="41">
        <v>201</v>
      </c>
      <c r="I1334" s="43" t="s">
        <v>2681</v>
      </c>
      <c r="J1334" s="50">
        <v>10900</v>
      </c>
      <c r="K1334" s="50">
        <v>109</v>
      </c>
      <c r="L1334" s="50">
        <v>10900</v>
      </c>
      <c r="M1334" s="51"/>
      <c r="N1334" s="51"/>
      <c r="O1334" s="51"/>
      <c r="P1334" s="41"/>
      <c r="Q1334" s="51"/>
    </row>
    <row r="1335" spans="1:17" ht="12.75">
      <c r="A1335" s="41">
        <v>2015</v>
      </c>
      <c r="B1335" s="41" t="s">
        <v>2670</v>
      </c>
      <c r="C1335" s="41">
        <v>142500120</v>
      </c>
      <c r="D1335" s="41">
        <v>142500120</v>
      </c>
      <c r="E1335" s="43" t="s">
        <v>2336</v>
      </c>
      <c r="G1335" s="43" t="s">
        <v>2337</v>
      </c>
      <c r="H1335" s="41">
        <v>201</v>
      </c>
      <c r="I1335" s="43" t="s">
        <v>2681</v>
      </c>
      <c r="J1335" s="50">
        <v>20700</v>
      </c>
      <c r="K1335" s="50">
        <v>124</v>
      </c>
      <c r="L1335" s="50">
        <v>20700</v>
      </c>
      <c r="M1335" s="51"/>
      <c r="N1335" s="51"/>
      <c r="O1335" s="51"/>
      <c r="P1335" s="41"/>
      <c r="Q1335" s="51"/>
    </row>
    <row r="1336" spans="1:17" ht="12.75">
      <c r="A1336" s="41">
        <v>2015</v>
      </c>
      <c r="B1336" s="41" t="s">
        <v>2670</v>
      </c>
      <c r="C1336" s="41">
        <v>142500130</v>
      </c>
      <c r="D1336" s="41">
        <v>142500130</v>
      </c>
      <c r="E1336" s="43" t="s">
        <v>2338</v>
      </c>
      <c r="G1336" s="43" t="s">
        <v>2339</v>
      </c>
      <c r="H1336" s="41">
        <v>201</v>
      </c>
      <c r="I1336" s="43" t="s">
        <v>2681</v>
      </c>
      <c r="J1336" s="50">
        <v>17000</v>
      </c>
      <c r="K1336" s="50">
        <v>170</v>
      </c>
      <c r="L1336" s="50">
        <v>17000</v>
      </c>
      <c r="M1336" s="51"/>
      <c r="N1336" s="51"/>
      <c r="O1336" s="51"/>
      <c r="P1336" s="41"/>
      <c r="Q1336" s="51"/>
    </row>
    <row r="1337" spans="1:17" ht="12.75">
      <c r="A1337" s="41">
        <v>2015</v>
      </c>
      <c r="B1337" s="41" t="s">
        <v>2670</v>
      </c>
      <c r="C1337" s="41">
        <v>142500140</v>
      </c>
      <c r="D1337" s="41">
        <v>142500140</v>
      </c>
      <c r="E1337" s="43" t="s">
        <v>1998</v>
      </c>
      <c r="G1337" s="43" t="s">
        <v>1999</v>
      </c>
      <c r="H1337" s="41">
        <v>201</v>
      </c>
      <c r="I1337" s="43" t="s">
        <v>2681</v>
      </c>
      <c r="J1337" s="50">
        <v>5800</v>
      </c>
      <c r="K1337" s="50">
        <v>58</v>
      </c>
      <c r="L1337" s="50">
        <v>5800</v>
      </c>
      <c r="M1337" s="51"/>
      <c r="N1337" s="51"/>
      <c r="O1337" s="51"/>
      <c r="P1337" s="41"/>
      <c r="Q1337" s="51"/>
    </row>
    <row r="1338" spans="1:17" ht="12.75">
      <c r="A1338" s="41">
        <v>2015</v>
      </c>
      <c r="B1338" s="41" t="s">
        <v>2670</v>
      </c>
      <c r="C1338" s="41">
        <v>142500150</v>
      </c>
      <c r="D1338" s="41">
        <v>142500150</v>
      </c>
      <c r="E1338" s="43" t="s">
        <v>1998</v>
      </c>
      <c r="G1338" s="43" t="s">
        <v>1999</v>
      </c>
      <c r="H1338" s="41">
        <v>201</v>
      </c>
      <c r="I1338" s="43" t="s">
        <v>2681</v>
      </c>
      <c r="J1338" s="50">
        <v>29800</v>
      </c>
      <c r="K1338" s="50">
        <v>179</v>
      </c>
      <c r="L1338" s="50">
        <v>29800</v>
      </c>
      <c r="M1338" s="51"/>
      <c r="N1338" s="51"/>
      <c r="O1338" s="51"/>
      <c r="P1338" s="41"/>
      <c r="Q1338" s="51"/>
    </row>
    <row r="1339" spans="1:17" ht="12.75">
      <c r="A1339" s="41">
        <v>2015</v>
      </c>
      <c r="B1339" s="41" t="s">
        <v>2670</v>
      </c>
      <c r="C1339" s="41">
        <v>142500160</v>
      </c>
      <c r="D1339" s="41">
        <v>142500160</v>
      </c>
      <c r="E1339" s="43" t="s">
        <v>2340</v>
      </c>
      <c r="G1339" s="43" t="s">
        <v>2341</v>
      </c>
      <c r="H1339" s="41">
        <v>201</v>
      </c>
      <c r="I1339" s="43" t="s">
        <v>2681</v>
      </c>
      <c r="J1339" s="50">
        <v>3600</v>
      </c>
      <c r="K1339" s="50">
        <v>36</v>
      </c>
      <c r="L1339" s="50">
        <v>3600</v>
      </c>
      <c r="M1339" s="51"/>
      <c r="N1339" s="51"/>
      <c r="O1339" s="51"/>
      <c r="P1339" s="41"/>
      <c r="Q1339" s="51"/>
    </row>
    <row r="1340" spans="1:17" ht="12.75">
      <c r="A1340" s="41">
        <v>2015</v>
      </c>
      <c r="B1340" s="41" t="s">
        <v>2670</v>
      </c>
      <c r="C1340" s="41">
        <v>142500170</v>
      </c>
      <c r="D1340" s="41">
        <v>142500170</v>
      </c>
      <c r="E1340" s="43" t="s">
        <v>1970</v>
      </c>
      <c r="G1340" s="43" t="s">
        <v>1971</v>
      </c>
      <c r="H1340" s="41">
        <v>206</v>
      </c>
      <c r="I1340" s="43" t="s">
        <v>2796</v>
      </c>
      <c r="J1340" s="50">
        <v>600</v>
      </c>
      <c r="K1340" s="50">
        <v>8</v>
      </c>
      <c r="L1340" s="50">
        <v>600</v>
      </c>
      <c r="M1340" s="51"/>
      <c r="N1340" s="51"/>
      <c r="O1340" s="51"/>
      <c r="P1340" s="41"/>
      <c r="Q1340" s="51"/>
    </row>
    <row r="1341" spans="1:17" ht="12.75">
      <c r="A1341" s="41">
        <v>2015</v>
      </c>
      <c r="B1341" s="41" t="s">
        <v>2670</v>
      </c>
      <c r="C1341" s="41">
        <v>142500180</v>
      </c>
      <c r="D1341" s="41">
        <v>142500180</v>
      </c>
      <c r="E1341" s="43" t="s">
        <v>2342</v>
      </c>
      <c r="G1341" s="43" t="s">
        <v>2343</v>
      </c>
      <c r="H1341" s="41">
        <v>201</v>
      </c>
      <c r="I1341" s="43" t="s">
        <v>2681</v>
      </c>
      <c r="J1341" s="50">
        <v>43700</v>
      </c>
      <c r="K1341" s="50">
        <v>262</v>
      </c>
      <c r="L1341" s="50">
        <v>43700</v>
      </c>
      <c r="M1341" s="51"/>
      <c r="N1341" s="51"/>
      <c r="O1341" s="51"/>
      <c r="P1341" s="41"/>
      <c r="Q1341" s="51"/>
    </row>
    <row r="1342" spans="1:17" ht="12.75">
      <c r="A1342" s="41">
        <v>2015</v>
      </c>
      <c r="B1342" s="41" t="s">
        <v>2670</v>
      </c>
      <c r="C1342" s="41">
        <v>142500190</v>
      </c>
      <c r="D1342" s="41">
        <v>142500190</v>
      </c>
      <c r="E1342" s="43" t="s">
        <v>1974</v>
      </c>
      <c r="G1342" s="43" t="s">
        <v>1975</v>
      </c>
      <c r="H1342" s="41">
        <v>201</v>
      </c>
      <c r="I1342" s="43" t="s">
        <v>2681</v>
      </c>
      <c r="J1342" s="50">
        <v>1200</v>
      </c>
      <c r="K1342" s="50">
        <v>12</v>
      </c>
      <c r="L1342" s="50">
        <v>1200</v>
      </c>
      <c r="M1342" s="51"/>
      <c r="N1342" s="51"/>
      <c r="O1342" s="51"/>
      <c r="P1342" s="41"/>
      <c r="Q1342" s="51"/>
    </row>
    <row r="1343" spans="1:17" ht="12.75">
      <c r="A1343" s="41">
        <v>2015</v>
      </c>
      <c r="B1343" s="41" t="s">
        <v>2670</v>
      </c>
      <c r="C1343" s="41">
        <v>142500200</v>
      </c>
      <c r="D1343" s="41">
        <v>142500200</v>
      </c>
      <c r="E1343" s="43" t="s">
        <v>1974</v>
      </c>
      <c r="G1343" s="43" t="s">
        <v>1975</v>
      </c>
      <c r="H1343" s="41">
        <v>201</v>
      </c>
      <c r="I1343" s="43" t="s">
        <v>2681</v>
      </c>
      <c r="J1343" s="50">
        <v>138700</v>
      </c>
      <c r="K1343" s="50">
        <v>1145</v>
      </c>
      <c r="L1343" s="50">
        <v>138700</v>
      </c>
      <c r="M1343" s="51"/>
      <c r="N1343" s="51"/>
      <c r="O1343" s="51"/>
      <c r="P1343" s="41"/>
      <c r="Q1343" s="51"/>
    </row>
    <row r="1344" spans="1:17" ht="12.75">
      <c r="A1344" s="41">
        <v>2015</v>
      </c>
      <c r="B1344" s="41" t="s">
        <v>2670</v>
      </c>
      <c r="C1344" s="41">
        <v>142500210</v>
      </c>
      <c r="D1344" s="41">
        <v>142500210</v>
      </c>
      <c r="E1344" s="43" t="s">
        <v>2344</v>
      </c>
      <c r="G1344" s="43" t="s">
        <v>2345</v>
      </c>
      <c r="H1344" s="41">
        <v>233</v>
      </c>
      <c r="I1344" s="43" t="s">
        <v>3374</v>
      </c>
      <c r="J1344" s="50">
        <v>44000</v>
      </c>
      <c r="K1344" s="50">
        <v>660</v>
      </c>
      <c r="L1344" s="50">
        <v>44000</v>
      </c>
      <c r="M1344" s="51"/>
      <c r="N1344" s="51"/>
      <c r="O1344" s="51"/>
      <c r="P1344" s="41"/>
      <c r="Q1344" s="51"/>
    </row>
    <row r="1345" spans="1:17" ht="12.75">
      <c r="A1345" s="41">
        <v>2015</v>
      </c>
      <c r="B1345" s="41" t="s">
        <v>2670</v>
      </c>
      <c r="C1345" s="41">
        <v>149970010</v>
      </c>
      <c r="D1345" s="41">
        <v>149970010</v>
      </c>
      <c r="E1345" s="43" t="s">
        <v>1678</v>
      </c>
      <c r="F1345" s="43" t="s">
        <v>1679</v>
      </c>
      <c r="G1345" s="43" t="s">
        <v>1678</v>
      </c>
      <c r="H1345" s="41">
        <v>235</v>
      </c>
      <c r="I1345" s="43" t="s">
        <v>3523</v>
      </c>
      <c r="J1345" s="50">
        <v>643900</v>
      </c>
      <c r="K1345" s="50">
        <v>12878</v>
      </c>
      <c r="L1345" s="50">
        <v>643900</v>
      </c>
      <c r="M1345" s="51"/>
      <c r="N1345" s="51"/>
      <c r="O1345" s="51"/>
      <c r="P1345" s="41"/>
      <c r="Q1345" s="51"/>
    </row>
    <row r="1346" spans="1:17" ht="12.75">
      <c r="A1346" s="41">
        <v>2015</v>
      </c>
      <c r="B1346" s="41" t="s">
        <v>3525</v>
      </c>
      <c r="C1346" s="41">
        <v>149990420</v>
      </c>
      <c r="D1346" s="41">
        <v>149990420</v>
      </c>
      <c r="E1346" s="43" t="s">
        <v>1481</v>
      </c>
      <c r="G1346" s="43" t="s">
        <v>1481</v>
      </c>
      <c r="H1346" s="41">
        <v>444</v>
      </c>
      <c r="I1346" s="43" t="s">
        <v>3528</v>
      </c>
      <c r="J1346" s="50">
        <v>44500</v>
      </c>
      <c r="K1346" s="50">
        <v>890</v>
      </c>
      <c r="L1346" s="50">
        <v>44500</v>
      </c>
      <c r="M1346" s="51"/>
      <c r="N1346" s="51"/>
      <c r="O1346" s="51"/>
      <c r="P1346" s="41"/>
      <c r="Q1346" s="51"/>
    </row>
    <row r="1347" spans="1:17" ht="12.75">
      <c r="A1347" s="41">
        <v>2015</v>
      </c>
      <c r="B1347" s="41" t="s">
        <v>2670</v>
      </c>
      <c r="C1347" s="41">
        <v>160010200</v>
      </c>
      <c r="D1347" s="41">
        <v>160010200</v>
      </c>
      <c r="E1347" s="43" t="s">
        <v>2346</v>
      </c>
      <c r="F1347" s="43" t="s">
        <v>2347</v>
      </c>
      <c r="G1347" s="43" t="s">
        <v>2346</v>
      </c>
      <c r="H1347" s="41">
        <v>101</v>
      </c>
      <c r="I1347" s="43" t="s">
        <v>2689</v>
      </c>
      <c r="J1347" s="50">
        <v>607500</v>
      </c>
      <c r="K1347" s="50">
        <v>6075</v>
      </c>
      <c r="L1347" s="50">
        <v>0</v>
      </c>
      <c r="M1347" s="51"/>
      <c r="N1347" s="51"/>
      <c r="O1347" s="51"/>
      <c r="P1347" s="41"/>
      <c r="Q1347" s="51"/>
    </row>
    <row r="1348" spans="1:17" ht="12.75">
      <c r="A1348" s="41">
        <v>2015</v>
      </c>
      <c r="B1348" s="41" t="s">
        <v>2670</v>
      </c>
      <c r="C1348" s="41">
        <v>160010300</v>
      </c>
      <c r="D1348" s="41">
        <v>160010300</v>
      </c>
      <c r="E1348" s="43" t="s">
        <v>2348</v>
      </c>
      <c r="G1348" s="43" t="s">
        <v>2349</v>
      </c>
      <c r="H1348" s="41">
        <v>101</v>
      </c>
      <c r="I1348" s="43" t="s">
        <v>2689</v>
      </c>
      <c r="J1348" s="50">
        <v>744100</v>
      </c>
      <c r="K1348" s="50">
        <v>7441</v>
      </c>
      <c r="L1348" s="50">
        <v>0</v>
      </c>
      <c r="M1348" s="51"/>
      <c r="N1348" s="51"/>
      <c r="O1348" s="51"/>
      <c r="P1348" s="41"/>
      <c r="Q1348" s="51"/>
    </row>
    <row r="1349" spans="1:17" ht="12.75">
      <c r="A1349" s="41">
        <v>2015</v>
      </c>
      <c r="B1349" s="41" t="s">
        <v>2670</v>
      </c>
      <c r="C1349" s="41">
        <v>160010400</v>
      </c>
      <c r="D1349" s="41">
        <v>160010400</v>
      </c>
      <c r="E1349" s="43" t="s">
        <v>2350</v>
      </c>
      <c r="G1349" s="43" t="s">
        <v>2351</v>
      </c>
      <c r="H1349" s="41">
        <v>101</v>
      </c>
      <c r="I1349" s="43" t="s">
        <v>2689</v>
      </c>
      <c r="J1349" s="50">
        <v>819100</v>
      </c>
      <c r="K1349" s="50">
        <v>4375</v>
      </c>
      <c r="L1349" s="50">
        <v>110500</v>
      </c>
      <c r="M1349" s="51"/>
      <c r="N1349" s="51"/>
      <c r="O1349" s="51"/>
      <c r="P1349" s="41"/>
      <c r="Q1349" s="51"/>
    </row>
    <row r="1350" spans="1:17" ht="12.75">
      <c r="A1350" s="41">
        <v>2015</v>
      </c>
      <c r="B1350" s="41" t="s">
        <v>2670</v>
      </c>
      <c r="C1350" s="41">
        <v>160010450</v>
      </c>
      <c r="D1350" s="41">
        <v>160010450</v>
      </c>
      <c r="E1350" s="43" t="s">
        <v>2350</v>
      </c>
      <c r="G1350" s="43" t="s">
        <v>2351</v>
      </c>
      <c r="H1350" s="41">
        <v>101</v>
      </c>
      <c r="I1350" s="43" t="s">
        <v>2689</v>
      </c>
      <c r="J1350" s="50">
        <v>204600</v>
      </c>
      <c r="K1350" s="50">
        <v>770</v>
      </c>
      <c r="L1350" s="50">
        <v>0</v>
      </c>
      <c r="M1350" s="51"/>
      <c r="N1350" s="51"/>
      <c r="O1350" s="51"/>
      <c r="P1350" s="41"/>
      <c r="Q1350" s="51"/>
    </row>
    <row r="1351" spans="1:17" ht="12.75">
      <c r="A1351" s="41">
        <v>2015</v>
      </c>
      <c r="B1351" s="41" t="s">
        <v>2670</v>
      </c>
      <c r="C1351" s="41">
        <v>160010500</v>
      </c>
      <c r="D1351" s="41">
        <v>160010500</v>
      </c>
      <c r="E1351" s="43" t="s">
        <v>2352</v>
      </c>
      <c r="F1351" s="43" t="s">
        <v>2353</v>
      </c>
      <c r="G1351" s="43" t="s">
        <v>2351</v>
      </c>
      <c r="H1351" s="41">
        <v>101</v>
      </c>
      <c r="I1351" s="43" t="s">
        <v>2689</v>
      </c>
      <c r="J1351" s="50">
        <v>765400</v>
      </c>
      <c r="K1351" s="50">
        <v>5741</v>
      </c>
      <c r="L1351" s="50">
        <v>0</v>
      </c>
      <c r="M1351" s="51"/>
      <c r="N1351" s="51"/>
      <c r="O1351" s="51"/>
      <c r="P1351" s="41"/>
      <c r="Q1351" s="51"/>
    </row>
    <row r="1352" spans="1:17" ht="12.75">
      <c r="A1352" s="41">
        <v>2015</v>
      </c>
      <c r="B1352" s="41" t="s">
        <v>2670</v>
      </c>
      <c r="C1352" s="41">
        <v>160020100</v>
      </c>
      <c r="D1352" s="41">
        <v>160020100</v>
      </c>
      <c r="E1352" s="43" t="s">
        <v>2829</v>
      </c>
      <c r="F1352" s="43" t="s">
        <v>2830</v>
      </c>
      <c r="G1352" s="43" t="s">
        <v>2829</v>
      </c>
      <c r="H1352" s="41">
        <v>101</v>
      </c>
      <c r="I1352" s="43" t="s">
        <v>2689</v>
      </c>
      <c r="J1352" s="50">
        <v>276700</v>
      </c>
      <c r="K1352" s="50">
        <v>2767</v>
      </c>
      <c r="L1352" s="50">
        <v>0</v>
      </c>
      <c r="M1352" s="51"/>
      <c r="N1352" s="51"/>
      <c r="O1352" s="51"/>
      <c r="P1352" s="41"/>
      <c r="Q1352" s="51"/>
    </row>
    <row r="1353" spans="1:17" ht="12.75">
      <c r="A1353" s="41">
        <v>2015</v>
      </c>
      <c r="B1353" s="41" t="s">
        <v>2670</v>
      </c>
      <c r="C1353" s="41">
        <v>160020125</v>
      </c>
      <c r="D1353" s="41">
        <v>160020125</v>
      </c>
      <c r="E1353" s="43" t="s">
        <v>2839</v>
      </c>
      <c r="G1353" s="43" t="s">
        <v>2840</v>
      </c>
      <c r="H1353" s="41">
        <v>101</v>
      </c>
      <c r="I1353" s="43" t="s">
        <v>2689</v>
      </c>
      <c r="J1353" s="50">
        <v>219900</v>
      </c>
      <c r="K1353" s="50">
        <v>1600</v>
      </c>
      <c r="L1353" s="50">
        <v>0</v>
      </c>
      <c r="M1353" s="51"/>
      <c r="N1353" s="51"/>
      <c r="O1353" s="51"/>
      <c r="P1353" s="41"/>
      <c r="Q1353" s="51"/>
    </row>
    <row r="1354" spans="1:17" ht="12.75">
      <c r="A1354" s="41">
        <v>2015</v>
      </c>
      <c r="B1354" s="41" t="s">
        <v>2670</v>
      </c>
      <c r="C1354" s="41">
        <v>160020150</v>
      </c>
      <c r="D1354" s="41">
        <v>160020150</v>
      </c>
      <c r="E1354" s="43" t="s">
        <v>2354</v>
      </c>
      <c r="F1354" s="43" t="s">
        <v>2355</v>
      </c>
      <c r="G1354" s="43" t="s">
        <v>2354</v>
      </c>
      <c r="H1354" s="41">
        <v>101</v>
      </c>
      <c r="I1354" s="43" t="s">
        <v>2689</v>
      </c>
      <c r="J1354" s="50">
        <v>665600</v>
      </c>
      <c r="K1354" s="50">
        <v>6656</v>
      </c>
      <c r="L1354" s="50">
        <v>0</v>
      </c>
      <c r="M1354" s="51"/>
      <c r="N1354" s="51"/>
      <c r="O1354" s="51"/>
      <c r="P1354" s="41"/>
      <c r="Q1354" s="51"/>
    </row>
    <row r="1355" spans="1:17" ht="12.75">
      <c r="A1355" s="41">
        <v>2015</v>
      </c>
      <c r="B1355" s="41" t="s">
        <v>2670</v>
      </c>
      <c r="C1355" s="41">
        <v>160020175</v>
      </c>
      <c r="D1355" s="41">
        <v>160020175</v>
      </c>
      <c r="E1355" s="43" t="s">
        <v>2829</v>
      </c>
      <c r="F1355" s="43" t="s">
        <v>2830</v>
      </c>
      <c r="G1355" s="43" t="s">
        <v>2829</v>
      </c>
      <c r="H1355" s="41">
        <v>101</v>
      </c>
      <c r="I1355" s="43" t="s">
        <v>2689</v>
      </c>
      <c r="J1355" s="50">
        <v>713500</v>
      </c>
      <c r="K1355" s="50">
        <v>7135</v>
      </c>
      <c r="L1355" s="50">
        <v>0</v>
      </c>
      <c r="M1355" s="51"/>
      <c r="N1355" s="51"/>
      <c r="O1355" s="51"/>
      <c r="P1355" s="41"/>
      <c r="Q1355" s="51"/>
    </row>
    <row r="1356" spans="1:17" ht="12.75">
      <c r="A1356" s="41">
        <v>2015</v>
      </c>
      <c r="B1356" s="41" t="s">
        <v>2670</v>
      </c>
      <c r="C1356" s="41">
        <v>160020200</v>
      </c>
      <c r="D1356" s="41">
        <v>160020200</v>
      </c>
      <c r="E1356" s="43" t="s">
        <v>2356</v>
      </c>
      <c r="G1356" s="43" t="s">
        <v>2357</v>
      </c>
      <c r="H1356" s="41">
        <v>201</v>
      </c>
      <c r="I1356" s="43" t="s">
        <v>2681</v>
      </c>
      <c r="J1356" s="50">
        <v>102800</v>
      </c>
      <c r="K1356" s="50">
        <v>748</v>
      </c>
      <c r="L1356" s="50">
        <v>102800</v>
      </c>
      <c r="M1356" s="51"/>
      <c r="N1356" s="51"/>
      <c r="O1356" s="51"/>
      <c r="P1356" s="41"/>
      <c r="Q1356" s="51"/>
    </row>
    <row r="1357" spans="1:17" ht="12.75">
      <c r="A1357" s="41">
        <v>2015</v>
      </c>
      <c r="B1357" s="41" t="s">
        <v>2670</v>
      </c>
      <c r="C1357" s="41">
        <v>160020500</v>
      </c>
      <c r="D1357" s="41">
        <v>160020500</v>
      </c>
      <c r="E1357" s="43" t="s">
        <v>2358</v>
      </c>
      <c r="G1357" s="43" t="s">
        <v>2359</v>
      </c>
      <c r="H1357" s="41">
        <v>101</v>
      </c>
      <c r="I1357" s="43" t="s">
        <v>2689</v>
      </c>
      <c r="J1357" s="50">
        <v>748600</v>
      </c>
      <c r="K1357" s="50">
        <v>7486</v>
      </c>
      <c r="L1357" s="50">
        <v>0</v>
      </c>
      <c r="M1357" s="51"/>
      <c r="N1357" s="51"/>
      <c r="O1357" s="51"/>
      <c r="P1357" s="41"/>
      <c r="Q1357" s="51"/>
    </row>
    <row r="1358" spans="1:17" ht="12.75">
      <c r="A1358" s="41">
        <v>2015</v>
      </c>
      <c r="B1358" s="41" t="s">
        <v>2670</v>
      </c>
      <c r="C1358" s="41">
        <v>160020700</v>
      </c>
      <c r="D1358" s="41">
        <v>160020700</v>
      </c>
      <c r="E1358" s="43" t="s">
        <v>2360</v>
      </c>
      <c r="G1358" s="43" t="s">
        <v>2361</v>
      </c>
      <c r="H1358" s="41">
        <v>105</v>
      </c>
      <c r="I1358" s="43" t="s">
        <v>2675</v>
      </c>
      <c r="J1358" s="50">
        <v>328400</v>
      </c>
      <c r="K1358" s="50">
        <v>1642</v>
      </c>
      <c r="L1358" s="50">
        <v>0</v>
      </c>
      <c r="M1358" s="51"/>
      <c r="N1358" s="51"/>
      <c r="O1358" s="51"/>
      <c r="P1358" s="41"/>
      <c r="Q1358" s="51"/>
    </row>
    <row r="1359" spans="1:17" ht="12.75">
      <c r="A1359" s="41">
        <v>2015</v>
      </c>
      <c r="B1359" s="41" t="s">
        <v>2670</v>
      </c>
      <c r="C1359" s="41">
        <v>160030600</v>
      </c>
      <c r="D1359" s="41">
        <v>160030600</v>
      </c>
      <c r="E1359" s="43" t="s">
        <v>2362</v>
      </c>
      <c r="F1359" s="43" t="s">
        <v>2363</v>
      </c>
      <c r="G1359" s="43" t="s">
        <v>2364</v>
      </c>
      <c r="H1359" s="41">
        <v>101</v>
      </c>
      <c r="I1359" s="43" t="s">
        <v>2689</v>
      </c>
      <c r="J1359" s="50">
        <v>666100</v>
      </c>
      <c r="K1359" s="50">
        <v>6661</v>
      </c>
      <c r="L1359" s="50">
        <v>0</v>
      </c>
      <c r="M1359" s="51"/>
      <c r="N1359" s="51"/>
      <c r="O1359" s="51"/>
      <c r="P1359" s="41"/>
      <c r="Q1359" s="51"/>
    </row>
    <row r="1360" spans="1:17" ht="12.75">
      <c r="A1360" s="41">
        <v>2015</v>
      </c>
      <c r="B1360" s="41" t="s">
        <v>2670</v>
      </c>
      <c r="C1360" s="41">
        <v>160030650</v>
      </c>
      <c r="D1360" s="41">
        <v>160030650</v>
      </c>
      <c r="E1360" s="43" t="s">
        <v>2365</v>
      </c>
      <c r="F1360" s="43" t="s">
        <v>2366</v>
      </c>
      <c r="G1360" s="43" t="s">
        <v>2367</v>
      </c>
      <c r="H1360" s="41">
        <v>201</v>
      </c>
      <c r="I1360" s="43" t="s">
        <v>2681</v>
      </c>
      <c r="J1360" s="50">
        <v>91000</v>
      </c>
      <c r="K1360" s="50">
        <v>619</v>
      </c>
      <c r="L1360" s="50">
        <v>91000</v>
      </c>
      <c r="M1360" s="51"/>
      <c r="N1360" s="51"/>
      <c r="O1360" s="51"/>
      <c r="P1360" s="41"/>
      <c r="Q1360" s="51"/>
    </row>
    <row r="1361" spans="1:17" ht="12.75">
      <c r="A1361" s="41">
        <v>2015</v>
      </c>
      <c r="B1361" s="41" t="s">
        <v>2670</v>
      </c>
      <c r="C1361" s="41">
        <v>160030700</v>
      </c>
      <c r="D1361" s="41">
        <v>160030700</v>
      </c>
      <c r="E1361" s="43" t="s">
        <v>2368</v>
      </c>
      <c r="G1361" s="43" t="s">
        <v>2368</v>
      </c>
      <c r="H1361" s="41">
        <v>101</v>
      </c>
      <c r="I1361" s="43" t="s">
        <v>2689</v>
      </c>
      <c r="J1361" s="50">
        <v>761300</v>
      </c>
      <c r="K1361" s="50">
        <v>7613</v>
      </c>
      <c r="L1361" s="50">
        <v>0</v>
      </c>
      <c r="M1361" s="51"/>
      <c r="N1361" s="51"/>
      <c r="O1361" s="51"/>
      <c r="P1361" s="41"/>
      <c r="Q1361" s="51"/>
    </row>
    <row r="1362" spans="1:17" ht="12.75">
      <c r="A1362" s="41">
        <v>2015</v>
      </c>
      <c r="B1362" s="41" t="s">
        <v>2670</v>
      </c>
      <c r="C1362" s="41">
        <v>160100300</v>
      </c>
      <c r="D1362" s="41">
        <v>160100300</v>
      </c>
      <c r="E1362" s="43" t="s">
        <v>2369</v>
      </c>
      <c r="G1362" s="43" t="s">
        <v>2370</v>
      </c>
      <c r="H1362" s="41">
        <v>105</v>
      </c>
      <c r="I1362" s="43" t="s">
        <v>2675</v>
      </c>
      <c r="J1362" s="50">
        <v>1281600</v>
      </c>
      <c r="K1362" s="50">
        <v>9507</v>
      </c>
      <c r="L1362" s="50">
        <v>78500</v>
      </c>
      <c r="M1362" s="51"/>
      <c r="N1362" s="51"/>
      <c r="O1362" s="51"/>
      <c r="P1362" s="41"/>
      <c r="Q1362" s="51"/>
    </row>
    <row r="1363" spans="1:17" ht="12.75">
      <c r="A1363" s="41">
        <v>2015</v>
      </c>
      <c r="B1363" s="41" t="s">
        <v>2670</v>
      </c>
      <c r="C1363" s="41">
        <v>160100500</v>
      </c>
      <c r="D1363" s="41">
        <v>160100500</v>
      </c>
      <c r="E1363" s="43" t="s">
        <v>2371</v>
      </c>
      <c r="G1363" s="43" t="s">
        <v>2372</v>
      </c>
      <c r="H1363" s="41">
        <v>101</v>
      </c>
      <c r="I1363" s="43" t="s">
        <v>2689</v>
      </c>
      <c r="J1363" s="50">
        <v>391100</v>
      </c>
      <c r="K1363" s="50">
        <v>1956</v>
      </c>
      <c r="L1363" s="50">
        <v>0</v>
      </c>
      <c r="M1363" s="51"/>
      <c r="N1363" s="51"/>
      <c r="O1363" s="51"/>
      <c r="P1363" s="41"/>
      <c r="Q1363" s="51"/>
    </row>
    <row r="1364" spans="1:17" ht="12.75">
      <c r="A1364" s="41">
        <v>2015</v>
      </c>
      <c r="B1364" s="41" t="s">
        <v>2670</v>
      </c>
      <c r="C1364" s="41">
        <v>160100600</v>
      </c>
      <c r="D1364" s="41">
        <v>160100600</v>
      </c>
      <c r="E1364" s="43" t="s">
        <v>2373</v>
      </c>
      <c r="F1364" s="43" t="s">
        <v>2374</v>
      </c>
      <c r="G1364" s="43" t="s">
        <v>2375</v>
      </c>
      <c r="H1364" s="41">
        <v>101</v>
      </c>
      <c r="I1364" s="43" t="s">
        <v>2689</v>
      </c>
      <c r="J1364" s="50">
        <v>758200</v>
      </c>
      <c r="K1364" s="50">
        <v>7582</v>
      </c>
      <c r="L1364" s="50">
        <v>0</v>
      </c>
      <c r="M1364" s="51"/>
      <c r="N1364" s="51"/>
      <c r="O1364" s="51"/>
      <c r="P1364" s="41"/>
      <c r="Q1364" s="51"/>
    </row>
    <row r="1365" spans="1:17" ht="12.75">
      <c r="A1365" s="41">
        <v>2015</v>
      </c>
      <c r="B1365" s="41" t="s">
        <v>2670</v>
      </c>
      <c r="C1365" s="41">
        <v>160100650</v>
      </c>
      <c r="D1365" s="41">
        <v>160100650</v>
      </c>
      <c r="E1365" s="43" t="s">
        <v>2376</v>
      </c>
      <c r="G1365" s="43" t="s">
        <v>2377</v>
      </c>
      <c r="H1365" s="41">
        <v>201</v>
      </c>
      <c r="I1365" s="43" t="s">
        <v>2681</v>
      </c>
      <c r="J1365" s="50">
        <v>96100</v>
      </c>
      <c r="K1365" s="50">
        <v>675</v>
      </c>
      <c r="L1365" s="50">
        <v>96100</v>
      </c>
      <c r="M1365" s="51"/>
      <c r="N1365" s="51"/>
      <c r="O1365" s="51"/>
      <c r="P1365" s="41"/>
      <c r="Q1365" s="51"/>
    </row>
    <row r="1366" spans="1:17" ht="12.75">
      <c r="A1366" s="41">
        <v>2015</v>
      </c>
      <c r="B1366" s="41" t="s">
        <v>2670</v>
      </c>
      <c r="C1366" s="41">
        <v>160100700</v>
      </c>
      <c r="D1366" s="41">
        <v>160100700</v>
      </c>
      <c r="E1366" s="43" t="s">
        <v>2378</v>
      </c>
      <c r="G1366" s="43" t="s">
        <v>2379</v>
      </c>
      <c r="H1366" s="41">
        <v>101</v>
      </c>
      <c r="I1366" s="43" t="s">
        <v>2689</v>
      </c>
      <c r="J1366" s="50">
        <v>745500</v>
      </c>
      <c r="K1366" s="50">
        <v>7455</v>
      </c>
      <c r="L1366" s="50">
        <v>0</v>
      </c>
      <c r="M1366" s="51"/>
      <c r="N1366" s="51"/>
      <c r="O1366" s="51"/>
      <c r="P1366" s="41"/>
      <c r="Q1366" s="51"/>
    </row>
    <row r="1367" spans="1:17" ht="12.75">
      <c r="A1367" s="41">
        <v>2015</v>
      </c>
      <c r="B1367" s="41" t="s">
        <v>2670</v>
      </c>
      <c r="C1367" s="41">
        <v>160110100</v>
      </c>
      <c r="D1367" s="41">
        <v>160110100</v>
      </c>
      <c r="E1367" s="43" t="s">
        <v>3079</v>
      </c>
      <c r="G1367" s="43" t="s">
        <v>3080</v>
      </c>
      <c r="H1367" s="41">
        <v>101</v>
      </c>
      <c r="I1367" s="43" t="s">
        <v>2689</v>
      </c>
      <c r="J1367" s="50">
        <v>669400</v>
      </c>
      <c r="K1367" s="50">
        <v>3955</v>
      </c>
      <c r="L1367" s="50">
        <v>0</v>
      </c>
      <c r="M1367" s="51"/>
      <c r="N1367" s="51"/>
      <c r="O1367" s="51"/>
      <c r="P1367" s="41"/>
      <c r="Q1367" s="51"/>
    </row>
    <row r="1368" spans="1:17" ht="12.75">
      <c r="A1368" s="41">
        <v>2015</v>
      </c>
      <c r="B1368" s="41" t="s">
        <v>2670</v>
      </c>
      <c r="C1368" s="41">
        <v>160110150</v>
      </c>
      <c r="D1368" s="41">
        <v>160110150</v>
      </c>
      <c r="E1368" s="43" t="s">
        <v>2380</v>
      </c>
      <c r="G1368" s="43" t="s">
        <v>2381</v>
      </c>
      <c r="H1368" s="41">
        <v>201</v>
      </c>
      <c r="I1368" s="43" t="s">
        <v>2681</v>
      </c>
      <c r="J1368" s="50">
        <v>182700</v>
      </c>
      <c r="K1368" s="50">
        <v>1619</v>
      </c>
      <c r="L1368" s="50">
        <v>182700</v>
      </c>
      <c r="M1368" s="51"/>
      <c r="N1368" s="51"/>
      <c r="O1368" s="51"/>
      <c r="P1368" s="41"/>
      <c r="Q1368" s="51"/>
    </row>
    <row r="1369" spans="1:17" ht="12.75">
      <c r="A1369" s="41">
        <v>2015</v>
      </c>
      <c r="B1369" s="41" t="s">
        <v>2670</v>
      </c>
      <c r="C1369" s="41">
        <v>160110200</v>
      </c>
      <c r="D1369" s="41">
        <v>160110200</v>
      </c>
      <c r="E1369" s="43" t="s">
        <v>2382</v>
      </c>
      <c r="F1369" s="43" t="s">
        <v>2383</v>
      </c>
      <c r="G1369" s="43" t="s">
        <v>2384</v>
      </c>
      <c r="H1369" s="41">
        <v>105</v>
      </c>
      <c r="I1369" s="43" t="s">
        <v>2675</v>
      </c>
      <c r="J1369" s="50">
        <v>1466400</v>
      </c>
      <c r="K1369" s="50">
        <v>8661</v>
      </c>
      <c r="L1369" s="50">
        <v>0</v>
      </c>
      <c r="M1369" s="51"/>
      <c r="N1369" s="51"/>
      <c r="O1369" s="51"/>
      <c r="P1369" s="41"/>
      <c r="Q1369" s="51"/>
    </row>
    <row r="1370" spans="1:17" ht="12.75">
      <c r="A1370" s="41">
        <v>2015</v>
      </c>
      <c r="B1370" s="41" t="s">
        <v>2670</v>
      </c>
      <c r="C1370" s="41">
        <v>160110250</v>
      </c>
      <c r="D1370" s="41">
        <v>160110250</v>
      </c>
      <c r="E1370" s="43" t="s">
        <v>2385</v>
      </c>
      <c r="G1370" s="43" t="s">
        <v>2386</v>
      </c>
      <c r="H1370" s="41">
        <v>201</v>
      </c>
      <c r="I1370" s="43" t="s">
        <v>2681</v>
      </c>
      <c r="J1370" s="50">
        <v>74200</v>
      </c>
      <c r="K1370" s="50">
        <v>445</v>
      </c>
      <c r="L1370" s="50">
        <v>74200</v>
      </c>
      <c r="M1370" s="51"/>
      <c r="N1370" s="51"/>
      <c r="O1370" s="51"/>
      <c r="P1370" s="41"/>
      <c r="Q1370" s="51"/>
    </row>
    <row r="1371" spans="1:17" ht="12.75">
      <c r="A1371" s="41">
        <v>2015</v>
      </c>
      <c r="B1371" s="41" t="s">
        <v>2670</v>
      </c>
      <c r="C1371" s="41">
        <v>160110300</v>
      </c>
      <c r="D1371" s="41">
        <v>160110300</v>
      </c>
      <c r="E1371" s="43" t="s">
        <v>2387</v>
      </c>
      <c r="G1371" s="43" t="s">
        <v>2388</v>
      </c>
      <c r="H1371" s="41">
        <v>101</v>
      </c>
      <c r="I1371" s="43" t="s">
        <v>2689</v>
      </c>
      <c r="J1371" s="50">
        <v>757800</v>
      </c>
      <c r="K1371" s="50">
        <v>3789</v>
      </c>
      <c r="L1371" s="50">
        <v>0</v>
      </c>
      <c r="M1371" s="51"/>
      <c r="N1371" s="51"/>
      <c r="O1371" s="51"/>
      <c r="P1371" s="41"/>
      <c r="Q1371" s="51"/>
    </row>
    <row r="1372" spans="1:17" ht="12.75">
      <c r="A1372" s="41">
        <v>2015</v>
      </c>
      <c r="B1372" s="41" t="s">
        <v>2670</v>
      </c>
      <c r="C1372" s="41">
        <v>160110400</v>
      </c>
      <c r="D1372" s="41">
        <v>160110400</v>
      </c>
      <c r="E1372" s="43" t="s">
        <v>2389</v>
      </c>
      <c r="G1372" s="43" t="s">
        <v>2390</v>
      </c>
      <c r="H1372" s="41">
        <v>101</v>
      </c>
      <c r="I1372" s="43" t="s">
        <v>2689</v>
      </c>
      <c r="J1372" s="50">
        <v>910300</v>
      </c>
      <c r="K1372" s="50">
        <v>3672</v>
      </c>
      <c r="L1372" s="50">
        <v>0</v>
      </c>
      <c r="M1372" s="51"/>
      <c r="N1372" s="51"/>
      <c r="O1372" s="51"/>
      <c r="P1372" s="41"/>
      <c r="Q1372" s="51"/>
    </row>
    <row r="1373" spans="1:17" ht="12.75">
      <c r="A1373" s="41">
        <v>2015</v>
      </c>
      <c r="B1373" s="41" t="s">
        <v>2670</v>
      </c>
      <c r="C1373" s="41">
        <v>160110500</v>
      </c>
      <c r="D1373" s="41">
        <v>160110500</v>
      </c>
      <c r="E1373" s="43" t="s">
        <v>2382</v>
      </c>
      <c r="F1373" s="43" t="s">
        <v>2383</v>
      </c>
      <c r="G1373" s="43" t="s">
        <v>2384</v>
      </c>
      <c r="H1373" s="41">
        <v>105</v>
      </c>
      <c r="I1373" s="43" t="s">
        <v>2675</v>
      </c>
      <c r="J1373" s="50">
        <v>699300</v>
      </c>
      <c r="K1373" s="50">
        <v>3497</v>
      </c>
      <c r="L1373" s="50">
        <v>0</v>
      </c>
      <c r="M1373" s="51"/>
      <c r="N1373" s="51"/>
      <c r="O1373" s="51"/>
      <c r="P1373" s="41"/>
      <c r="Q1373" s="51"/>
    </row>
    <row r="1374" spans="1:17" ht="12.75">
      <c r="A1374" s="41">
        <v>2015</v>
      </c>
      <c r="B1374" s="41" t="s">
        <v>2670</v>
      </c>
      <c r="C1374" s="41">
        <v>160110600</v>
      </c>
      <c r="D1374" s="41">
        <v>160110600</v>
      </c>
      <c r="E1374" s="43" t="s">
        <v>2391</v>
      </c>
      <c r="G1374" s="43" t="s">
        <v>2392</v>
      </c>
      <c r="H1374" s="41">
        <v>201</v>
      </c>
      <c r="I1374" s="43" t="s">
        <v>2681</v>
      </c>
      <c r="J1374" s="50">
        <v>35700</v>
      </c>
      <c r="K1374" s="50">
        <v>214</v>
      </c>
      <c r="L1374" s="50">
        <v>35700</v>
      </c>
      <c r="M1374" s="51"/>
      <c r="N1374" s="51"/>
      <c r="O1374" s="51"/>
      <c r="P1374" s="41"/>
      <c r="Q1374" s="51"/>
    </row>
    <row r="1375" spans="1:17" ht="12.75">
      <c r="A1375" s="41">
        <v>2015</v>
      </c>
      <c r="B1375" s="41" t="s">
        <v>2670</v>
      </c>
      <c r="C1375" s="41">
        <v>160110650</v>
      </c>
      <c r="D1375" s="41">
        <v>160110650</v>
      </c>
      <c r="E1375" s="43" t="s">
        <v>2393</v>
      </c>
      <c r="G1375" s="43" t="s">
        <v>2394</v>
      </c>
      <c r="H1375" s="41">
        <v>105</v>
      </c>
      <c r="I1375" s="43" t="s">
        <v>2675</v>
      </c>
      <c r="J1375" s="50">
        <v>730600</v>
      </c>
      <c r="K1375" s="50">
        <v>7306</v>
      </c>
      <c r="L1375" s="50">
        <v>0</v>
      </c>
      <c r="M1375" s="51"/>
      <c r="N1375" s="51"/>
      <c r="O1375" s="51"/>
      <c r="P1375" s="41"/>
      <c r="Q1375" s="51"/>
    </row>
    <row r="1376" spans="1:17" ht="12.75">
      <c r="A1376" s="41">
        <v>2015</v>
      </c>
      <c r="B1376" s="41" t="s">
        <v>2670</v>
      </c>
      <c r="C1376" s="41">
        <v>160110700</v>
      </c>
      <c r="D1376" s="41">
        <v>160110700</v>
      </c>
      <c r="E1376" s="43" t="s">
        <v>2395</v>
      </c>
      <c r="G1376" s="43" t="s">
        <v>2396</v>
      </c>
      <c r="H1376" s="41">
        <v>101</v>
      </c>
      <c r="I1376" s="43" t="s">
        <v>2689</v>
      </c>
      <c r="J1376" s="50">
        <v>1417100</v>
      </c>
      <c r="K1376" s="50">
        <v>14171</v>
      </c>
      <c r="L1376" s="50">
        <v>0</v>
      </c>
      <c r="M1376" s="51"/>
      <c r="N1376" s="51"/>
      <c r="O1376" s="51"/>
      <c r="P1376" s="41"/>
      <c r="Q1376" s="51"/>
    </row>
    <row r="1377" spans="1:17" ht="12.75">
      <c r="A1377" s="41">
        <v>2015</v>
      </c>
      <c r="B1377" s="41" t="s">
        <v>2670</v>
      </c>
      <c r="C1377" s="41">
        <v>160110800</v>
      </c>
      <c r="D1377" s="41">
        <v>160110800</v>
      </c>
      <c r="E1377" s="43" t="s">
        <v>2397</v>
      </c>
      <c r="G1377" s="43" t="s">
        <v>2398</v>
      </c>
      <c r="H1377" s="41">
        <v>201</v>
      </c>
      <c r="I1377" s="43" t="s">
        <v>2681</v>
      </c>
      <c r="J1377" s="50">
        <v>116100</v>
      </c>
      <c r="K1377" s="50">
        <v>893</v>
      </c>
      <c r="L1377" s="50">
        <v>116100</v>
      </c>
      <c r="M1377" s="51"/>
      <c r="N1377" s="51"/>
      <c r="O1377" s="51"/>
      <c r="P1377" s="41"/>
      <c r="Q1377" s="51"/>
    </row>
    <row r="1378" spans="1:17" ht="12.75">
      <c r="A1378" s="41">
        <v>2015</v>
      </c>
      <c r="B1378" s="41" t="s">
        <v>2670</v>
      </c>
      <c r="C1378" s="41">
        <v>160120100</v>
      </c>
      <c r="D1378" s="41">
        <v>160120100</v>
      </c>
      <c r="E1378" s="43" t="s">
        <v>2399</v>
      </c>
      <c r="G1378" s="43" t="s">
        <v>2400</v>
      </c>
      <c r="H1378" s="41">
        <v>105</v>
      </c>
      <c r="I1378" s="43" t="s">
        <v>2675</v>
      </c>
      <c r="J1378" s="50">
        <v>1435800</v>
      </c>
      <c r="K1378" s="50">
        <v>8734</v>
      </c>
      <c r="L1378" s="50">
        <v>0</v>
      </c>
      <c r="M1378" s="51"/>
      <c r="N1378" s="51"/>
      <c r="O1378" s="51"/>
      <c r="P1378" s="41"/>
      <c r="Q1378" s="51"/>
    </row>
    <row r="1379" spans="1:17" ht="12.75">
      <c r="A1379" s="41">
        <v>2015</v>
      </c>
      <c r="B1379" s="41" t="s">
        <v>2670</v>
      </c>
      <c r="C1379" s="41">
        <v>160120150</v>
      </c>
      <c r="D1379" s="41">
        <v>160120150</v>
      </c>
      <c r="E1379" s="43" t="s">
        <v>2401</v>
      </c>
      <c r="G1379" s="43" t="s">
        <v>2402</v>
      </c>
      <c r="H1379" s="41">
        <v>201</v>
      </c>
      <c r="I1379" s="43" t="s">
        <v>2681</v>
      </c>
      <c r="J1379" s="50">
        <v>67100</v>
      </c>
      <c r="K1379" s="50">
        <v>403</v>
      </c>
      <c r="L1379" s="50">
        <v>67100</v>
      </c>
      <c r="M1379" s="51"/>
      <c r="N1379" s="51"/>
      <c r="O1379" s="51"/>
      <c r="P1379" s="41"/>
      <c r="Q1379" s="51"/>
    </row>
    <row r="1380" spans="1:17" ht="12.75">
      <c r="A1380" s="41">
        <v>2015</v>
      </c>
      <c r="B1380" s="41" t="s">
        <v>2670</v>
      </c>
      <c r="C1380" s="41">
        <v>160120200</v>
      </c>
      <c r="D1380" s="41">
        <v>160120200</v>
      </c>
      <c r="E1380" s="43" t="s">
        <v>2403</v>
      </c>
      <c r="G1380" s="43" t="s">
        <v>2404</v>
      </c>
      <c r="H1380" s="41">
        <v>105</v>
      </c>
      <c r="I1380" s="43" t="s">
        <v>2675</v>
      </c>
      <c r="J1380" s="50">
        <v>634500</v>
      </c>
      <c r="K1380" s="50">
        <v>3173</v>
      </c>
      <c r="L1380" s="50">
        <v>0</v>
      </c>
      <c r="M1380" s="51"/>
      <c r="N1380" s="51"/>
      <c r="O1380" s="51"/>
      <c r="P1380" s="41"/>
      <c r="Q1380" s="51"/>
    </row>
    <row r="1381" spans="1:17" ht="12.75">
      <c r="A1381" s="41">
        <v>2015</v>
      </c>
      <c r="B1381" s="41" t="s">
        <v>2670</v>
      </c>
      <c r="C1381" s="41">
        <v>160120225</v>
      </c>
      <c r="D1381" s="41">
        <v>160120225</v>
      </c>
      <c r="E1381" s="43" t="s">
        <v>1834</v>
      </c>
      <c r="G1381" s="43" t="s">
        <v>1835</v>
      </c>
      <c r="H1381" s="41">
        <v>101</v>
      </c>
      <c r="I1381" s="43" t="s">
        <v>2689</v>
      </c>
      <c r="J1381" s="50">
        <v>348300</v>
      </c>
      <c r="K1381" s="50">
        <v>2058</v>
      </c>
      <c r="L1381" s="50">
        <v>116600</v>
      </c>
      <c r="M1381" s="51"/>
      <c r="N1381" s="51"/>
      <c r="O1381" s="51"/>
      <c r="P1381" s="41"/>
      <c r="Q1381" s="51"/>
    </row>
    <row r="1382" spans="1:17" ht="12.75">
      <c r="A1382" s="41">
        <v>2015</v>
      </c>
      <c r="B1382" s="41" t="s">
        <v>2670</v>
      </c>
      <c r="C1382" s="41">
        <v>160120250</v>
      </c>
      <c r="D1382" s="41">
        <v>160120250</v>
      </c>
      <c r="E1382" s="43" t="s">
        <v>3079</v>
      </c>
      <c r="G1382" s="43" t="s">
        <v>3080</v>
      </c>
      <c r="H1382" s="41">
        <v>101</v>
      </c>
      <c r="I1382" s="43" t="s">
        <v>2689</v>
      </c>
      <c r="J1382" s="50">
        <v>531700</v>
      </c>
      <c r="K1382" s="50">
        <v>5317</v>
      </c>
      <c r="L1382" s="50">
        <v>0</v>
      </c>
      <c r="M1382" s="51"/>
      <c r="N1382" s="51"/>
      <c r="O1382" s="51"/>
      <c r="P1382" s="41"/>
      <c r="Q1382" s="51"/>
    </row>
    <row r="1383" spans="1:17" ht="12.75">
      <c r="A1383" s="41">
        <v>2015</v>
      </c>
      <c r="B1383" s="41" t="s">
        <v>2670</v>
      </c>
      <c r="C1383" s="41">
        <v>160120300</v>
      </c>
      <c r="D1383" s="41">
        <v>160120300</v>
      </c>
      <c r="E1383" s="43" t="s">
        <v>2405</v>
      </c>
      <c r="F1383" s="43" t="s">
        <v>2406</v>
      </c>
      <c r="G1383" s="43" t="s">
        <v>2407</v>
      </c>
      <c r="H1383" s="41">
        <v>101</v>
      </c>
      <c r="I1383" s="43" t="s">
        <v>2689</v>
      </c>
      <c r="J1383" s="50">
        <v>1399900</v>
      </c>
      <c r="K1383" s="50">
        <v>12008</v>
      </c>
      <c r="L1383" s="50">
        <v>0</v>
      </c>
      <c r="M1383" s="51"/>
      <c r="N1383" s="51"/>
      <c r="O1383" s="51"/>
      <c r="P1383" s="41"/>
      <c r="Q1383" s="51"/>
    </row>
    <row r="1384" spans="1:17" ht="12.75">
      <c r="A1384" s="41">
        <v>2015</v>
      </c>
      <c r="B1384" s="41" t="s">
        <v>2670</v>
      </c>
      <c r="C1384" s="41">
        <v>160120350</v>
      </c>
      <c r="D1384" s="41">
        <v>160120350</v>
      </c>
      <c r="E1384" s="43" t="s">
        <v>2408</v>
      </c>
      <c r="G1384" s="43" t="s">
        <v>2409</v>
      </c>
      <c r="H1384" s="41">
        <v>101</v>
      </c>
      <c r="I1384" s="43" t="s">
        <v>2689</v>
      </c>
      <c r="J1384" s="50">
        <v>181900</v>
      </c>
      <c r="K1384" s="50">
        <v>1012</v>
      </c>
      <c r="L1384" s="50">
        <v>80500</v>
      </c>
      <c r="M1384" s="51"/>
      <c r="N1384" s="51"/>
      <c r="O1384" s="51"/>
      <c r="P1384" s="41"/>
      <c r="Q1384" s="51"/>
    </row>
    <row r="1385" spans="1:17" ht="12.75">
      <c r="A1385" s="41">
        <v>2015</v>
      </c>
      <c r="B1385" s="41" t="s">
        <v>2670</v>
      </c>
      <c r="C1385" s="41">
        <v>160120400</v>
      </c>
      <c r="D1385" s="41">
        <v>160120400</v>
      </c>
      <c r="E1385" s="43" t="s">
        <v>2405</v>
      </c>
      <c r="F1385" s="43" t="s">
        <v>2406</v>
      </c>
      <c r="G1385" s="43" t="s">
        <v>2407</v>
      </c>
      <c r="H1385" s="41">
        <v>101</v>
      </c>
      <c r="I1385" s="43" t="s">
        <v>2689</v>
      </c>
      <c r="J1385" s="50">
        <v>234900</v>
      </c>
      <c r="K1385" s="50">
        <v>2349</v>
      </c>
      <c r="L1385" s="50">
        <v>0</v>
      </c>
      <c r="M1385" s="51"/>
      <c r="N1385" s="51"/>
      <c r="O1385" s="51"/>
      <c r="P1385" s="41"/>
      <c r="Q1385" s="51"/>
    </row>
    <row r="1386" spans="1:17" ht="12.75">
      <c r="A1386" s="41">
        <v>2015</v>
      </c>
      <c r="B1386" s="41" t="s">
        <v>2670</v>
      </c>
      <c r="C1386" s="41">
        <v>160120425</v>
      </c>
      <c r="D1386" s="41">
        <v>160120425</v>
      </c>
      <c r="E1386" s="43" t="s">
        <v>2410</v>
      </c>
      <c r="G1386" s="43" t="s">
        <v>2411</v>
      </c>
      <c r="H1386" s="41">
        <v>101</v>
      </c>
      <c r="I1386" s="43" t="s">
        <v>2689</v>
      </c>
      <c r="J1386" s="50">
        <v>434900</v>
      </c>
      <c r="K1386" s="50">
        <v>4349</v>
      </c>
      <c r="L1386" s="50">
        <v>0</v>
      </c>
      <c r="M1386" s="51"/>
      <c r="N1386" s="51"/>
      <c r="O1386" s="51"/>
      <c r="P1386" s="41"/>
      <c r="Q1386" s="51"/>
    </row>
    <row r="1387" spans="1:17" ht="12.75">
      <c r="A1387" s="41">
        <v>2015</v>
      </c>
      <c r="B1387" s="41" t="s">
        <v>2670</v>
      </c>
      <c r="C1387" s="41">
        <v>160120450</v>
      </c>
      <c r="D1387" s="41">
        <v>160120450</v>
      </c>
      <c r="E1387" s="43" t="s">
        <v>2410</v>
      </c>
      <c r="G1387" s="43" t="s">
        <v>2411</v>
      </c>
      <c r="H1387" s="41">
        <v>101</v>
      </c>
      <c r="I1387" s="43" t="s">
        <v>2689</v>
      </c>
      <c r="J1387" s="50">
        <v>788500</v>
      </c>
      <c r="K1387" s="50">
        <v>7885</v>
      </c>
      <c r="L1387" s="50">
        <v>0</v>
      </c>
      <c r="M1387" s="51"/>
      <c r="N1387" s="51"/>
      <c r="O1387" s="51"/>
      <c r="P1387" s="41"/>
      <c r="Q1387" s="51"/>
    </row>
    <row r="1388" spans="1:17" ht="12.75">
      <c r="A1388" s="41">
        <v>2015</v>
      </c>
      <c r="B1388" s="41" t="s">
        <v>2670</v>
      </c>
      <c r="C1388" s="41">
        <v>160120500</v>
      </c>
      <c r="D1388" s="41">
        <v>160120500</v>
      </c>
      <c r="E1388" s="43" t="s">
        <v>2412</v>
      </c>
      <c r="F1388" s="43" t="s">
        <v>2772</v>
      </c>
      <c r="G1388" s="43" t="s">
        <v>2413</v>
      </c>
      <c r="H1388" s="41">
        <v>201</v>
      </c>
      <c r="I1388" s="43" t="s">
        <v>2681</v>
      </c>
      <c r="J1388" s="50">
        <v>128500</v>
      </c>
      <c r="K1388" s="50">
        <v>1028</v>
      </c>
      <c r="L1388" s="50">
        <v>128500</v>
      </c>
      <c r="M1388" s="51"/>
      <c r="N1388" s="51"/>
      <c r="O1388" s="51"/>
      <c r="P1388" s="41"/>
      <c r="Q1388" s="51"/>
    </row>
    <row r="1389" spans="1:17" ht="12.75">
      <c r="A1389" s="41">
        <v>2015</v>
      </c>
      <c r="B1389" s="41" t="s">
        <v>2670</v>
      </c>
      <c r="C1389" s="41">
        <v>160130100</v>
      </c>
      <c r="D1389" s="41">
        <v>160130100</v>
      </c>
      <c r="E1389" s="43" t="s">
        <v>2414</v>
      </c>
      <c r="F1389" s="43" t="s">
        <v>2415</v>
      </c>
      <c r="G1389" s="43" t="s">
        <v>2416</v>
      </c>
      <c r="H1389" s="41">
        <v>105</v>
      </c>
      <c r="I1389" s="43" t="s">
        <v>2675</v>
      </c>
      <c r="J1389" s="50">
        <v>1380600</v>
      </c>
      <c r="K1389" s="50">
        <v>6903</v>
      </c>
      <c r="L1389" s="50">
        <v>0</v>
      </c>
      <c r="M1389" s="51"/>
      <c r="N1389" s="51"/>
      <c r="O1389" s="51"/>
      <c r="P1389" s="41"/>
      <c r="Q1389" s="51"/>
    </row>
    <row r="1390" spans="1:17" ht="12.75">
      <c r="A1390" s="41">
        <v>2015</v>
      </c>
      <c r="B1390" s="41" t="s">
        <v>2670</v>
      </c>
      <c r="C1390" s="41">
        <v>160130150</v>
      </c>
      <c r="D1390" s="41">
        <v>160130150</v>
      </c>
      <c r="E1390" s="43" t="s">
        <v>2417</v>
      </c>
      <c r="G1390" s="43" t="s">
        <v>2418</v>
      </c>
      <c r="H1390" s="41">
        <v>101</v>
      </c>
      <c r="I1390" s="43" t="s">
        <v>2689</v>
      </c>
      <c r="J1390" s="50">
        <v>149700</v>
      </c>
      <c r="K1390" s="50">
        <v>957</v>
      </c>
      <c r="L1390" s="50">
        <v>98400</v>
      </c>
      <c r="M1390" s="51"/>
      <c r="N1390" s="51"/>
      <c r="O1390" s="51"/>
      <c r="P1390" s="41"/>
      <c r="Q1390" s="51"/>
    </row>
    <row r="1391" spans="1:17" ht="12.75">
      <c r="A1391" s="41">
        <v>2015</v>
      </c>
      <c r="B1391" s="41" t="s">
        <v>2670</v>
      </c>
      <c r="C1391" s="41">
        <v>160130155</v>
      </c>
      <c r="D1391" s="41">
        <v>160130155</v>
      </c>
      <c r="E1391" s="43" t="s">
        <v>2415</v>
      </c>
      <c r="G1391" s="43" t="s">
        <v>2419</v>
      </c>
      <c r="H1391" s="41">
        <v>101</v>
      </c>
      <c r="I1391" s="43" t="s">
        <v>2689</v>
      </c>
      <c r="J1391" s="50">
        <v>49100</v>
      </c>
      <c r="K1391" s="50">
        <v>491</v>
      </c>
      <c r="L1391" s="50">
        <v>0</v>
      </c>
      <c r="M1391" s="51"/>
      <c r="N1391" s="51"/>
      <c r="O1391" s="51"/>
      <c r="P1391" s="41"/>
      <c r="Q1391" s="51"/>
    </row>
    <row r="1392" spans="1:17" ht="12.75">
      <c r="A1392" s="41">
        <v>2015</v>
      </c>
      <c r="B1392" s="41" t="s">
        <v>2670</v>
      </c>
      <c r="C1392" s="41">
        <v>160130200</v>
      </c>
      <c r="D1392" s="41">
        <v>160130200</v>
      </c>
      <c r="E1392" s="43" t="s">
        <v>2420</v>
      </c>
      <c r="F1392" s="43" t="s">
        <v>2421</v>
      </c>
      <c r="G1392" s="43" t="s">
        <v>2422</v>
      </c>
      <c r="H1392" s="41">
        <v>101</v>
      </c>
      <c r="I1392" s="43" t="s">
        <v>2689</v>
      </c>
      <c r="J1392" s="50">
        <v>1656600</v>
      </c>
      <c r="K1392" s="50">
        <v>12425</v>
      </c>
      <c r="L1392" s="50">
        <v>0</v>
      </c>
      <c r="M1392" s="51"/>
      <c r="N1392" s="51"/>
      <c r="O1392" s="51"/>
      <c r="P1392" s="41"/>
      <c r="Q1392" s="51"/>
    </row>
    <row r="1393" spans="1:17" ht="12.75">
      <c r="A1393" s="41">
        <v>2015</v>
      </c>
      <c r="B1393" s="41" t="s">
        <v>2670</v>
      </c>
      <c r="C1393" s="41">
        <v>160130250</v>
      </c>
      <c r="D1393" s="41">
        <v>160130250</v>
      </c>
      <c r="E1393" s="43" t="s">
        <v>2423</v>
      </c>
      <c r="G1393" s="43" t="s">
        <v>2424</v>
      </c>
      <c r="H1393" s="41">
        <v>101</v>
      </c>
      <c r="I1393" s="43" t="s">
        <v>2689</v>
      </c>
      <c r="J1393" s="50">
        <v>147600</v>
      </c>
      <c r="K1393" s="50">
        <v>197</v>
      </c>
      <c r="L1393" s="50">
        <v>0</v>
      </c>
      <c r="M1393" s="51"/>
      <c r="N1393" s="51"/>
      <c r="O1393" s="51"/>
      <c r="P1393" s="41"/>
      <c r="Q1393" s="51"/>
    </row>
    <row r="1394" spans="1:17" ht="12.75">
      <c r="A1394" s="41">
        <v>2015</v>
      </c>
      <c r="B1394" s="41" t="s">
        <v>2670</v>
      </c>
      <c r="C1394" s="41">
        <v>160130300</v>
      </c>
      <c r="D1394" s="41">
        <v>160130300</v>
      </c>
      <c r="E1394" s="43" t="s">
        <v>2425</v>
      </c>
      <c r="G1394" s="43" t="s">
        <v>2426</v>
      </c>
      <c r="H1394" s="41">
        <v>101</v>
      </c>
      <c r="I1394" s="43" t="s">
        <v>2689</v>
      </c>
      <c r="J1394" s="50">
        <v>1001300</v>
      </c>
      <c r="K1394" s="50">
        <v>10013</v>
      </c>
      <c r="L1394" s="50">
        <v>0</v>
      </c>
      <c r="M1394" s="51"/>
      <c r="N1394" s="51"/>
      <c r="O1394" s="51"/>
      <c r="P1394" s="41"/>
      <c r="Q1394" s="51"/>
    </row>
    <row r="1395" spans="1:17" ht="12.75">
      <c r="A1395" s="41">
        <v>2015</v>
      </c>
      <c r="B1395" s="41" t="s">
        <v>2670</v>
      </c>
      <c r="C1395" s="41">
        <v>160130400</v>
      </c>
      <c r="D1395" s="41">
        <v>160130400</v>
      </c>
      <c r="E1395" s="43" t="s">
        <v>2427</v>
      </c>
      <c r="F1395" s="43" t="s">
        <v>2428</v>
      </c>
      <c r="G1395" s="43" t="s">
        <v>2429</v>
      </c>
      <c r="H1395" s="41">
        <v>101</v>
      </c>
      <c r="I1395" s="43" t="s">
        <v>2689</v>
      </c>
      <c r="J1395" s="50">
        <v>1495500</v>
      </c>
      <c r="K1395" s="50">
        <v>14955</v>
      </c>
      <c r="L1395" s="50">
        <v>57000</v>
      </c>
      <c r="M1395" s="51"/>
      <c r="N1395" s="51"/>
      <c r="O1395" s="51"/>
      <c r="P1395" s="41"/>
      <c r="Q1395" s="51"/>
    </row>
    <row r="1396" spans="1:17" ht="12.75">
      <c r="A1396" s="41">
        <v>2015</v>
      </c>
      <c r="B1396" s="41" t="s">
        <v>2670</v>
      </c>
      <c r="C1396" s="41">
        <v>160140100</v>
      </c>
      <c r="D1396" s="41">
        <v>160140100</v>
      </c>
      <c r="E1396" s="43" t="s">
        <v>2835</v>
      </c>
      <c r="G1396" s="43" t="s">
        <v>2836</v>
      </c>
      <c r="H1396" s="41">
        <v>105</v>
      </c>
      <c r="I1396" s="43" t="s">
        <v>2675</v>
      </c>
      <c r="J1396" s="50">
        <v>726600</v>
      </c>
      <c r="K1396" s="50">
        <v>5524</v>
      </c>
      <c r="L1396" s="50">
        <v>0</v>
      </c>
      <c r="M1396" s="51"/>
      <c r="N1396" s="51"/>
      <c r="O1396" s="51"/>
      <c r="P1396" s="41"/>
      <c r="Q1396" s="51"/>
    </row>
    <row r="1397" spans="1:17" ht="12.75">
      <c r="A1397" s="41">
        <v>2015</v>
      </c>
      <c r="B1397" s="41" t="s">
        <v>2670</v>
      </c>
      <c r="C1397" s="41">
        <v>160140200</v>
      </c>
      <c r="D1397" s="41">
        <v>160140200</v>
      </c>
      <c r="E1397" s="43" t="s">
        <v>2430</v>
      </c>
      <c r="F1397" s="43" t="s">
        <v>2431</v>
      </c>
      <c r="G1397" s="43" t="s">
        <v>2430</v>
      </c>
      <c r="H1397" s="41">
        <v>101</v>
      </c>
      <c r="I1397" s="43" t="s">
        <v>2689</v>
      </c>
      <c r="J1397" s="50">
        <v>1368500</v>
      </c>
      <c r="K1397" s="50">
        <v>13685</v>
      </c>
      <c r="L1397" s="50">
        <v>0</v>
      </c>
      <c r="M1397" s="51"/>
      <c r="N1397" s="51"/>
      <c r="O1397" s="51"/>
      <c r="P1397" s="41"/>
      <c r="Q1397" s="51"/>
    </row>
    <row r="1398" spans="1:17" ht="12.75">
      <c r="A1398" s="41">
        <v>2015</v>
      </c>
      <c r="B1398" s="41" t="s">
        <v>2670</v>
      </c>
      <c r="C1398" s="41">
        <v>160140300</v>
      </c>
      <c r="D1398" s="41">
        <v>160140300</v>
      </c>
      <c r="E1398" s="43" t="s">
        <v>2432</v>
      </c>
      <c r="F1398" s="43" t="s">
        <v>2433</v>
      </c>
      <c r="G1398" s="43" t="s">
        <v>2434</v>
      </c>
      <c r="H1398" s="41">
        <v>101</v>
      </c>
      <c r="I1398" s="43" t="s">
        <v>2689</v>
      </c>
      <c r="J1398" s="50">
        <v>1552500</v>
      </c>
      <c r="K1398" s="50">
        <v>15525</v>
      </c>
      <c r="L1398" s="50">
        <v>40100</v>
      </c>
      <c r="M1398" s="51"/>
      <c r="N1398" s="51"/>
      <c r="O1398" s="51"/>
      <c r="P1398" s="41"/>
      <c r="Q1398" s="51"/>
    </row>
    <row r="1399" spans="1:17" ht="12.75">
      <c r="A1399" s="41">
        <v>2015</v>
      </c>
      <c r="B1399" s="41" t="s">
        <v>2670</v>
      </c>
      <c r="C1399" s="41">
        <v>160140400</v>
      </c>
      <c r="D1399" s="41">
        <v>160140400</v>
      </c>
      <c r="E1399" s="43" t="s">
        <v>2435</v>
      </c>
      <c r="G1399" s="43" t="s">
        <v>2436</v>
      </c>
      <c r="H1399" s="41">
        <v>101</v>
      </c>
      <c r="I1399" s="43" t="s">
        <v>2689</v>
      </c>
      <c r="J1399" s="50">
        <v>762300</v>
      </c>
      <c r="K1399" s="50">
        <v>3812</v>
      </c>
      <c r="L1399" s="50">
        <v>0</v>
      </c>
      <c r="M1399" s="51"/>
      <c r="N1399" s="51"/>
      <c r="O1399" s="51"/>
      <c r="P1399" s="41"/>
      <c r="Q1399" s="51"/>
    </row>
    <row r="1400" spans="1:17" ht="12.75">
      <c r="A1400" s="41">
        <v>2015</v>
      </c>
      <c r="B1400" s="41" t="s">
        <v>2670</v>
      </c>
      <c r="C1400" s="41">
        <v>160140500</v>
      </c>
      <c r="D1400" s="41">
        <v>160140500</v>
      </c>
      <c r="E1400" s="43" t="s">
        <v>2437</v>
      </c>
      <c r="G1400" s="43" t="s">
        <v>2438</v>
      </c>
      <c r="H1400" s="41">
        <v>101</v>
      </c>
      <c r="I1400" s="43" t="s">
        <v>2689</v>
      </c>
      <c r="J1400" s="50">
        <v>748700</v>
      </c>
      <c r="K1400" s="50">
        <v>3744</v>
      </c>
      <c r="L1400" s="50">
        <v>0</v>
      </c>
      <c r="M1400" s="51"/>
      <c r="N1400" s="51"/>
      <c r="O1400" s="51"/>
      <c r="P1400" s="41"/>
      <c r="Q1400" s="51"/>
    </row>
    <row r="1401" spans="1:17" ht="12.75">
      <c r="A1401" s="41">
        <v>2015</v>
      </c>
      <c r="B1401" s="41" t="s">
        <v>2670</v>
      </c>
      <c r="C1401" s="41">
        <v>160150100</v>
      </c>
      <c r="D1401" s="41">
        <v>160150100</v>
      </c>
      <c r="E1401" s="43" t="s">
        <v>2439</v>
      </c>
      <c r="F1401" s="43" t="s">
        <v>2440</v>
      </c>
      <c r="G1401" s="43" t="s">
        <v>2441</v>
      </c>
      <c r="H1401" s="41">
        <v>101</v>
      </c>
      <c r="I1401" s="43" t="s">
        <v>2689</v>
      </c>
      <c r="J1401" s="50">
        <v>814500</v>
      </c>
      <c r="K1401" s="50">
        <v>8145</v>
      </c>
      <c r="L1401" s="50">
        <v>0</v>
      </c>
      <c r="M1401" s="51"/>
      <c r="N1401" s="51"/>
      <c r="O1401" s="51"/>
      <c r="P1401" s="41"/>
      <c r="Q1401" s="51"/>
    </row>
    <row r="1402" spans="1:17" ht="12.75">
      <c r="A1402" s="41">
        <v>2015</v>
      </c>
      <c r="B1402" s="41" t="s">
        <v>2670</v>
      </c>
      <c r="C1402" s="41">
        <v>160150200</v>
      </c>
      <c r="D1402" s="41">
        <v>160150200</v>
      </c>
      <c r="E1402" s="43" t="s">
        <v>2442</v>
      </c>
      <c r="F1402" s="43" t="s">
        <v>2443</v>
      </c>
      <c r="G1402" s="43" t="s">
        <v>2444</v>
      </c>
      <c r="H1402" s="41">
        <v>101</v>
      </c>
      <c r="I1402" s="43" t="s">
        <v>2689</v>
      </c>
      <c r="J1402" s="50">
        <v>202400</v>
      </c>
      <c r="K1402" s="50">
        <v>1276</v>
      </c>
      <c r="L1402" s="50">
        <v>107800</v>
      </c>
      <c r="M1402" s="51"/>
      <c r="N1402" s="51"/>
      <c r="O1402" s="51"/>
      <c r="P1402" s="41"/>
      <c r="Q1402" s="51"/>
    </row>
    <row r="1403" spans="1:17" ht="12.75">
      <c r="A1403" s="41">
        <v>2015</v>
      </c>
      <c r="B1403" s="41" t="s">
        <v>2670</v>
      </c>
      <c r="C1403" s="41">
        <v>160150300</v>
      </c>
      <c r="D1403" s="41">
        <v>160150300</v>
      </c>
      <c r="E1403" s="43" t="s">
        <v>2445</v>
      </c>
      <c r="G1403" s="43" t="s">
        <v>2446</v>
      </c>
      <c r="H1403" s="41">
        <v>101</v>
      </c>
      <c r="I1403" s="43" t="s">
        <v>2689</v>
      </c>
      <c r="J1403" s="50">
        <v>538400</v>
      </c>
      <c r="K1403" s="50">
        <v>2692</v>
      </c>
      <c r="L1403" s="50">
        <v>0</v>
      </c>
      <c r="M1403" s="51"/>
      <c r="N1403" s="51"/>
      <c r="O1403" s="51"/>
      <c r="P1403" s="41"/>
      <c r="Q1403" s="51"/>
    </row>
    <row r="1404" spans="1:17" ht="12.75">
      <c r="A1404" s="41">
        <v>2015</v>
      </c>
      <c r="B1404" s="41" t="s">
        <v>2670</v>
      </c>
      <c r="C1404" s="41">
        <v>160150800</v>
      </c>
      <c r="D1404" s="41">
        <v>160150800</v>
      </c>
      <c r="E1404" s="43" t="s">
        <v>2368</v>
      </c>
      <c r="G1404" s="43" t="s">
        <v>2368</v>
      </c>
      <c r="H1404" s="41">
        <v>101</v>
      </c>
      <c r="I1404" s="43" t="s">
        <v>2689</v>
      </c>
      <c r="J1404" s="50">
        <v>1869100</v>
      </c>
      <c r="K1404" s="50">
        <v>10438</v>
      </c>
      <c r="L1404" s="50">
        <v>265000</v>
      </c>
      <c r="M1404" s="51"/>
      <c r="N1404" s="51"/>
      <c r="O1404" s="51"/>
      <c r="P1404" s="41"/>
      <c r="Q1404" s="51"/>
    </row>
    <row r="1405" spans="1:17" ht="12.75">
      <c r="A1405" s="41">
        <v>2015</v>
      </c>
      <c r="B1405" s="41" t="s">
        <v>2670</v>
      </c>
      <c r="C1405" s="41">
        <v>160220100</v>
      </c>
      <c r="D1405" s="41">
        <v>160220100</v>
      </c>
      <c r="E1405" s="43" t="s">
        <v>3076</v>
      </c>
      <c r="G1405" s="43" t="s">
        <v>3077</v>
      </c>
      <c r="H1405" s="41">
        <v>101</v>
      </c>
      <c r="I1405" s="43" t="s">
        <v>2689</v>
      </c>
      <c r="J1405" s="50">
        <v>807100</v>
      </c>
      <c r="K1405" s="50">
        <v>4105</v>
      </c>
      <c r="L1405" s="50">
        <v>69100</v>
      </c>
      <c r="M1405" s="51"/>
      <c r="N1405" s="51"/>
      <c r="O1405" s="51"/>
      <c r="P1405" s="41"/>
      <c r="Q1405" s="51"/>
    </row>
    <row r="1406" spans="1:17" ht="12.75">
      <c r="A1406" s="41">
        <v>2015</v>
      </c>
      <c r="B1406" s="41" t="s">
        <v>2670</v>
      </c>
      <c r="C1406" s="41">
        <v>160220200</v>
      </c>
      <c r="D1406" s="41">
        <v>160220200</v>
      </c>
      <c r="E1406" s="43" t="s">
        <v>2447</v>
      </c>
      <c r="F1406" s="43" t="s">
        <v>2772</v>
      </c>
      <c r="G1406" s="43" t="s">
        <v>2448</v>
      </c>
      <c r="H1406" s="41">
        <v>105</v>
      </c>
      <c r="I1406" s="43" t="s">
        <v>2675</v>
      </c>
      <c r="J1406" s="50">
        <v>765800</v>
      </c>
      <c r="K1406" s="50">
        <v>3829</v>
      </c>
      <c r="L1406" s="50">
        <v>0</v>
      </c>
      <c r="M1406" s="51"/>
      <c r="N1406" s="51"/>
      <c r="O1406" s="51"/>
      <c r="P1406" s="41"/>
      <c r="Q1406" s="51"/>
    </row>
    <row r="1407" spans="1:17" ht="12.75">
      <c r="A1407" s="41">
        <v>2015</v>
      </c>
      <c r="B1407" s="41" t="s">
        <v>2670</v>
      </c>
      <c r="C1407" s="41">
        <v>160220300</v>
      </c>
      <c r="D1407" s="41">
        <v>160220300</v>
      </c>
      <c r="E1407" s="43" t="s">
        <v>2403</v>
      </c>
      <c r="G1407" s="43" t="s">
        <v>2404</v>
      </c>
      <c r="H1407" s="41">
        <v>105</v>
      </c>
      <c r="I1407" s="43" t="s">
        <v>2675</v>
      </c>
      <c r="J1407" s="50">
        <v>1088600</v>
      </c>
      <c r="K1407" s="50">
        <v>5443</v>
      </c>
      <c r="L1407" s="50">
        <v>0</v>
      </c>
      <c r="M1407" s="51"/>
      <c r="N1407" s="51"/>
      <c r="O1407" s="51"/>
      <c r="P1407" s="41"/>
      <c r="Q1407" s="51"/>
    </row>
    <row r="1408" spans="1:17" ht="12.75">
      <c r="A1408" s="41">
        <v>2015</v>
      </c>
      <c r="B1408" s="41" t="s">
        <v>2670</v>
      </c>
      <c r="C1408" s="41">
        <v>160220350</v>
      </c>
      <c r="D1408" s="41">
        <v>160220350</v>
      </c>
      <c r="E1408" s="43" t="s">
        <v>2449</v>
      </c>
      <c r="G1408" s="43" t="s">
        <v>2450</v>
      </c>
      <c r="H1408" s="41">
        <v>101</v>
      </c>
      <c r="I1408" s="43" t="s">
        <v>2689</v>
      </c>
      <c r="J1408" s="50">
        <v>211800</v>
      </c>
      <c r="K1408" s="50">
        <v>1551</v>
      </c>
      <c r="L1408" s="50">
        <v>150000</v>
      </c>
      <c r="M1408" s="51"/>
      <c r="N1408" s="51"/>
      <c r="O1408" s="51"/>
      <c r="P1408" s="41"/>
      <c r="Q1408" s="51"/>
    </row>
    <row r="1409" spans="1:17" ht="12.75">
      <c r="A1409" s="41">
        <v>2015</v>
      </c>
      <c r="B1409" s="41" t="s">
        <v>2670</v>
      </c>
      <c r="C1409" s="41">
        <v>160220500</v>
      </c>
      <c r="D1409" s="41">
        <v>160220500</v>
      </c>
      <c r="E1409" s="43" t="s">
        <v>2410</v>
      </c>
      <c r="G1409" s="43" t="s">
        <v>2411</v>
      </c>
      <c r="H1409" s="41">
        <v>101</v>
      </c>
      <c r="I1409" s="43" t="s">
        <v>2689</v>
      </c>
      <c r="J1409" s="50">
        <v>374300</v>
      </c>
      <c r="K1409" s="50">
        <v>1872</v>
      </c>
      <c r="L1409" s="50">
        <v>0</v>
      </c>
      <c r="M1409" s="51"/>
      <c r="N1409" s="51"/>
      <c r="O1409" s="51"/>
      <c r="P1409" s="41"/>
      <c r="Q1409" s="51"/>
    </row>
    <row r="1410" spans="1:17" ht="12.75">
      <c r="A1410" s="41">
        <v>2015</v>
      </c>
      <c r="B1410" s="41" t="s">
        <v>2670</v>
      </c>
      <c r="C1410" s="41">
        <v>160230100</v>
      </c>
      <c r="D1410" s="41">
        <v>160230100</v>
      </c>
      <c r="E1410" s="43" t="s">
        <v>3106</v>
      </c>
      <c r="F1410" s="43" t="s">
        <v>3107</v>
      </c>
      <c r="G1410" s="43" t="s">
        <v>3108</v>
      </c>
      <c r="H1410" s="41">
        <v>101</v>
      </c>
      <c r="I1410" s="43" t="s">
        <v>2689</v>
      </c>
      <c r="J1410" s="50">
        <v>1103000</v>
      </c>
      <c r="K1410" s="50">
        <v>5516</v>
      </c>
      <c r="L1410" s="50">
        <v>0</v>
      </c>
      <c r="M1410" s="51"/>
      <c r="N1410" s="51"/>
      <c r="O1410" s="51"/>
      <c r="P1410" s="41"/>
      <c r="Q1410" s="51"/>
    </row>
    <row r="1411" spans="1:17" ht="12.75">
      <c r="A1411" s="41">
        <v>2015</v>
      </c>
      <c r="B1411" s="41" t="s">
        <v>2670</v>
      </c>
      <c r="C1411" s="41">
        <v>160230200</v>
      </c>
      <c r="D1411" s="41">
        <v>160230200</v>
      </c>
      <c r="E1411" s="43" t="s">
        <v>3106</v>
      </c>
      <c r="F1411" s="43" t="s">
        <v>3107</v>
      </c>
      <c r="G1411" s="43" t="s">
        <v>3108</v>
      </c>
      <c r="H1411" s="41">
        <v>101</v>
      </c>
      <c r="I1411" s="43" t="s">
        <v>2689</v>
      </c>
      <c r="J1411" s="50">
        <v>320200</v>
      </c>
      <c r="K1411" s="50">
        <v>3202</v>
      </c>
      <c r="L1411" s="50">
        <v>0</v>
      </c>
      <c r="M1411" s="51"/>
      <c r="N1411" s="51"/>
      <c r="O1411" s="51"/>
      <c r="P1411" s="41"/>
      <c r="Q1411" s="51"/>
    </row>
    <row r="1412" spans="1:17" ht="12.75">
      <c r="A1412" s="41">
        <v>2015</v>
      </c>
      <c r="B1412" s="41" t="s">
        <v>2670</v>
      </c>
      <c r="C1412" s="41">
        <v>160230300</v>
      </c>
      <c r="D1412" s="41">
        <v>160230300</v>
      </c>
      <c r="E1412" s="43" t="s">
        <v>3106</v>
      </c>
      <c r="F1412" s="43" t="s">
        <v>3107</v>
      </c>
      <c r="G1412" s="43" t="s">
        <v>3108</v>
      </c>
      <c r="H1412" s="41">
        <v>101</v>
      </c>
      <c r="I1412" s="43" t="s">
        <v>2689</v>
      </c>
      <c r="J1412" s="50">
        <v>696400</v>
      </c>
      <c r="K1412" s="50">
        <v>6964</v>
      </c>
      <c r="L1412" s="50">
        <v>0</v>
      </c>
      <c r="M1412" s="51"/>
      <c r="N1412" s="51"/>
      <c r="O1412" s="51"/>
      <c r="P1412" s="41"/>
      <c r="Q1412" s="51"/>
    </row>
    <row r="1413" spans="1:17" ht="12.75">
      <c r="A1413" s="41">
        <v>2015</v>
      </c>
      <c r="B1413" s="41" t="s">
        <v>2670</v>
      </c>
      <c r="C1413" s="41">
        <v>160230400</v>
      </c>
      <c r="D1413" s="41">
        <v>160230400</v>
      </c>
      <c r="E1413" s="43" t="s">
        <v>3076</v>
      </c>
      <c r="G1413" s="43" t="s">
        <v>3077</v>
      </c>
      <c r="H1413" s="41">
        <v>101</v>
      </c>
      <c r="I1413" s="43" t="s">
        <v>2689</v>
      </c>
      <c r="J1413" s="50">
        <v>374300</v>
      </c>
      <c r="K1413" s="50">
        <v>1872</v>
      </c>
      <c r="L1413" s="50">
        <v>0</v>
      </c>
      <c r="M1413" s="51"/>
      <c r="N1413" s="51"/>
      <c r="O1413" s="51"/>
      <c r="P1413" s="41"/>
      <c r="Q1413" s="51"/>
    </row>
    <row r="1414" spans="1:17" ht="12.75">
      <c r="A1414" s="41">
        <v>2015</v>
      </c>
      <c r="B1414" s="41" t="s">
        <v>2670</v>
      </c>
      <c r="C1414" s="41">
        <v>160230500</v>
      </c>
      <c r="D1414" s="41">
        <v>160230500</v>
      </c>
      <c r="E1414" s="43" t="s">
        <v>2437</v>
      </c>
      <c r="G1414" s="43" t="s">
        <v>2438</v>
      </c>
      <c r="H1414" s="41">
        <v>101</v>
      </c>
      <c r="I1414" s="43" t="s">
        <v>2689</v>
      </c>
      <c r="J1414" s="50">
        <v>405800</v>
      </c>
      <c r="K1414" s="50">
        <v>2083</v>
      </c>
      <c r="L1414" s="50">
        <v>54400</v>
      </c>
      <c r="M1414" s="51"/>
      <c r="N1414" s="51"/>
      <c r="O1414" s="51"/>
      <c r="P1414" s="41"/>
      <c r="Q1414" s="51"/>
    </row>
    <row r="1415" spans="1:17" ht="12.75">
      <c r="A1415" s="41">
        <v>2015</v>
      </c>
      <c r="B1415" s="41" t="s">
        <v>2670</v>
      </c>
      <c r="C1415" s="41">
        <v>160230600</v>
      </c>
      <c r="D1415" s="41">
        <v>160230600</v>
      </c>
      <c r="E1415" s="43" t="s">
        <v>2451</v>
      </c>
      <c r="F1415" s="43" t="s">
        <v>2452</v>
      </c>
      <c r="G1415" s="43" t="s">
        <v>2453</v>
      </c>
      <c r="H1415" s="41">
        <v>101</v>
      </c>
      <c r="I1415" s="43" t="s">
        <v>2689</v>
      </c>
      <c r="J1415" s="50">
        <v>698900</v>
      </c>
      <c r="K1415" s="50">
        <v>3495</v>
      </c>
      <c r="L1415" s="50">
        <v>0</v>
      </c>
      <c r="M1415" s="51"/>
      <c r="N1415" s="51"/>
      <c r="O1415" s="51"/>
      <c r="P1415" s="41"/>
      <c r="Q1415" s="51"/>
    </row>
    <row r="1416" spans="1:17" ht="12.75">
      <c r="A1416" s="41">
        <v>2015</v>
      </c>
      <c r="B1416" s="41" t="s">
        <v>2670</v>
      </c>
      <c r="C1416" s="41">
        <v>160230625</v>
      </c>
      <c r="D1416" s="41">
        <v>160230625</v>
      </c>
      <c r="E1416" s="43" t="s">
        <v>2454</v>
      </c>
      <c r="G1416" s="43" t="s">
        <v>2455</v>
      </c>
      <c r="H1416" s="41">
        <v>101</v>
      </c>
      <c r="I1416" s="43" t="s">
        <v>2689</v>
      </c>
      <c r="J1416" s="50">
        <v>706200</v>
      </c>
      <c r="K1416" s="50">
        <v>3532</v>
      </c>
      <c r="L1416" s="50">
        <v>0</v>
      </c>
      <c r="M1416" s="51"/>
      <c r="N1416" s="51"/>
      <c r="O1416" s="51"/>
      <c r="P1416" s="41"/>
      <c r="Q1416" s="51"/>
    </row>
    <row r="1417" spans="1:17" ht="12.75">
      <c r="A1417" s="41">
        <v>2015</v>
      </c>
      <c r="B1417" s="41" t="s">
        <v>2670</v>
      </c>
      <c r="C1417" s="41">
        <v>160230650</v>
      </c>
      <c r="D1417" s="41">
        <v>160230650</v>
      </c>
      <c r="E1417" s="43" t="s">
        <v>2456</v>
      </c>
      <c r="G1417" s="43" t="s">
        <v>2457</v>
      </c>
      <c r="H1417" s="41">
        <v>101</v>
      </c>
      <c r="I1417" s="43" t="s">
        <v>2689</v>
      </c>
      <c r="J1417" s="50">
        <v>208900</v>
      </c>
      <c r="K1417" s="50">
        <v>1466</v>
      </c>
      <c r="L1417" s="50">
        <v>103200</v>
      </c>
      <c r="M1417" s="51"/>
      <c r="N1417" s="51"/>
      <c r="O1417" s="51"/>
      <c r="P1417" s="41"/>
      <c r="Q1417" s="51"/>
    </row>
    <row r="1418" spans="1:17" ht="12.75">
      <c r="A1418" s="41">
        <v>2015</v>
      </c>
      <c r="B1418" s="41" t="s">
        <v>2670</v>
      </c>
      <c r="C1418" s="41">
        <v>160230700</v>
      </c>
      <c r="D1418" s="41">
        <v>160230700</v>
      </c>
      <c r="E1418" s="43" t="s">
        <v>2458</v>
      </c>
      <c r="F1418" s="43" t="s">
        <v>2772</v>
      </c>
      <c r="G1418" s="43" t="s">
        <v>2459</v>
      </c>
      <c r="H1418" s="41">
        <v>101</v>
      </c>
      <c r="I1418" s="43" t="s">
        <v>2689</v>
      </c>
      <c r="J1418" s="50">
        <v>1436900</v>
      </c>
      <c r="K1418" s="50">
        <v>14369</v>
      </c>
      <c r="L1418" s="50">
        <v>0</v>
      </c>
      <c r="M1418" s="51"/>
      <c r="N1418" s="51"/>
      <c r="O1418" s="51"/>
      <c r="P1418" s="41"/>
      <c r="Q1418" s="51"/>
    </row>
    <row r="1419" spans="1:17" ht="12.75">
      <c r="A1419" s="41">
        <v>2015</v>
      </c>
      <c r="B1419" s="41" t="s">
        <v>2670</v>
      </c>
      <c r="C1419" s="41">
        <v>160230800</v>
      </c>
      <c r="D1419" s="41">
        <v>160230800</v>
      </c>
      <c r="E1419" s="43" t="s">
        <v>2460</v>
      </c>
      <c r="G1419" s="43" t="s">
        <v>2461</v>
      </c>
      <c r="H1419" s="41">
        <v>201</v>
      </c>
      <c r="I1419" s="43" t="s">
        <v>2681</v>
      </c>
      <c r="J1419" s="50">
        <v>85100</v>
      </c>
      <c r="K1419" s="50">
        <v>555</v>
      </c>
      <c r="L1419" s="50">
        <v>85100</v>
      </c>
      <c r="M1419" s="51"/>
      <c r="N1419" s="51"/>
      <c r="O1419" s="51"/>
      <c r="P1419" s="41"/>
      <c r="Q1419" s="51"/>
    </row>
    <row r="1420" spans="1:17" ht="12.75">
      <c r="A1420" s="41">
        <v>2015</v>
      </c>
      <c r="B1420" s="41" t="s">
        <v>2670</v>
      </c>
      <c r="C1420" s="41">
        <v>160240100</v>
      </c>
      <c r="D1420" s="41">
        <v>160240100</v>
      </c>
      <c r="E1420" s="43" t="s">
        <v>2462</v>
      </c>
      <c r="G1420" s="43" t="s">
        <v>2463</v>
      </c>
      <c r="H1420" s="41">
        <v>101</v>
      </c>
      <c r="I1420" s="43" t="s">
        <v>2689</v>
      </c>
      <c r="J1420" s="50">
        <v>2650700</v>
      </c>
      <c r="K1420" s="50">
        <v>17840</v>
      </c>
      <c r="L1420" s="50">
        <v>0</v>
      </c>
      <c r="M1420" s="51"/>
      <c r="N1420" s="51"/>
      <c r="O1420" s="51"/>
      <c r="P1420" s="41"/>
      <c r="Q1420" s="51"/>
    </row>
    <row r="1421" spans="1:17" ht="12.75">
      <c r="A1421" s="41">
        <v>2015</v>
      </c>
      <c r="B1421" s="41" t="s">
        <v>2670</v>
      </c>
      <c r="C1421" s="41">
        <v>160240150</v>
      </c>
      <c r="D1421" s="41">
        <v>160240150</v>
      </c>
      <c r="E1421" s="43" t="s">
        <v>2464</v>
      </c>
      <c r="G1421" s="43" t="s">
        <v>2465</v>
      </c>
      <c r="H1421" s="41">
        <v>101</v>
      </c>
      <c r="I1421" s="43" t="s">
        <v>2689</v>
      </c>
      <c r="J1421" s="50">
        <v>267500</v>
      </c>
      <c r="K1421" s="50">
        <v>1554</v>
      </c>
      <c r="L1421" s="50">
        <v>100300</v>
      </c>
      <c r="M1421" s="51"/>
      <c r="N1421" s="51"/>
      <c r="O1421" s="51"/>
      <c r="P1421" s="41"/>
      <c r="Q1421" s="51"/>
    </row>
    <row r="1422" spans="1:17" ht="12.75">
      <c r="A1422" s="41">
        <v>2015</v>
      </c>
      <c r="B1422" s="41" t="s">
        <v>2670</v>
      </c>
      <c r="C1422" s="41">
        <v>160240200</v>
      </c>
      <c r="D1422" s="41">
        <v>160240200</v>
      </c>
      <c r="E1422" s="43" t="s">
        <v>2466</v>
      </c>
      <c r="G1422" s="43" t="s">
        <v>2467</v>
      </c>
      <c r="H1422" s="41">
        <v>101</v>
      </c>
      <c r="I1422" s="43" t="s">
        <v>2689</v>
      </c>
      <c r="J1422" s="50">
        <v>1120100</v>
      </c>
      <c r="K1422" s="50">
        <v>11201</v>
      </c>
      <c r="L1422" s="50">
        <v>0</v>
      </c>
      <c r="M1422" s="51"/>
      <c r="N1422" s="51"/>
      <c r="O1422" s="51"/>
      <c r="P1422" s="41"/>
      <c r="Q1422" s="51"/>
    </row>
    <row r="1423" spans="1:17" ht="12.75">
      <c r="A1423" s="41">
        <v>2015</v>
      </c>
      <c r="B1423" s="41" t="s">
        <v>2670</v>
      </c>
      <c r="C1423" s="41">
        <v>160240400</v>
      </c>
      <c r="D1423" s="41">
        <v>160240400</v>
      </c>
      <c r="E1423" s="43" t="s">
        <v>3126</v>
      </c>
      <c r="G1423" s="43" t="s">
        <v>3127</v>
      </c>
      <c r="H1423" s="41">
        <v>101</v>
      </c>
      <c r="I1423" s="43" t="s">
        <v>2689</v>
      </c>
      <c r="J1423" s="50">
        <v>618500</v>
      </c>
      <c r="K1423" s="50">
        <v>3499</v>
      </c>
      <c r="L1423" s="50">
        <v>112300</v>
      </c>
      <c r="M1423" s="51"/>
      <c r="N1423" s="51"/>
      <c r="O1423" s="51"/>
      <c r="P1423" s="41"/>
      <c r="Q1423" s="51"/>
    </row>
    <row r="1424" spans="1:17" ht="12.75">
      <c r="A1424" s="41">
        <v>2015</v>
      </c>
      <c r="B1424" s="41" t="s">
        <v>2670</v>
      </c>
      <c r="C1424" s="41">
        <v>160240600</v>
      </c>
      <c r="D1424" s="41">
        <v>160240600</v>
      </c>
      <c r="E1424" s="43" t="s">
        <v>3116</v>
      </c>
      <c r="G1424" s="43" t="s">
        <v>3117</v>
      </c>
      <c r="H1424" s="41">
        <v>101</v>
      </c>
      <c r="I1424" s="43" t="s">
        <v>2689</v>
      </c>
      <c r="J1424" s="50">
        <v>612600</v>
      </c>
      <c r="K1424" s="50">
        <v>3063</v>
      </c>
      <c r="L1424" s="50">
        <v>0</v>
      </c>
      <c r="M1424" s="51"/>
      <c r="N1424" s="51"/>
      <c r="O1424" s="51"/>
      <c r="P1424" s="41"/>
      <c r="Q1424" s="51"/>
    </row>
    <row r="1425" spans="1:17" ht="12.75">
      <c r="A1425" s="41">
        <v>2015</v>
      </c>
      <c r="B1425" s="41" t="s">
        <v>2670</v>
      </c>
      <c r="C1425" s="41">
        <v>160240700</v>
      </c>
      <c r="D1425" s="41">
        <v>160240700</v>
      </c>
      <c r="E1425" s="43" t="s">
        <v>2468</v>
      </c>
      <c r="G1425" s="43" t="s">
        <v>2469</v>
      </c>
      <c r="H1425" s="41">
        <v>201</v>
      </c>
      <c r="I1425" s="43" t="s">
        <v>2681</v>
      </c>
      <c r="J1425" s="50">
        <v>89100</v>
      </c>
      <c r="K1425" s="50">
        <v>599</v>
      </c>
      <c r="L1425" s="50">
        <v>89100</v>
      </c>
      <c r="M1425" s="51"/>
      <c r="N1425" s="51"/>
      <c r="O1425" s="51"/>
      <c r="P1425" s="41"/>
      <c r="Q1425" s="51"/>
    </row>
    <row r="1426" spans="1:17" ht="12.75">
      <c r="A1426" s="41">
        <v>2015</v>
      </c>
      <c r="B1426" s="41" t="s">
        <v>2670</v>
      </c>
      <c r="C1426" s="41">
        <v>160250100</v>
      </c>
      <c r="D1426" s="41">
        <v>160250100</v>
      </c>
      <c r="E1426" s="43" t="s">
        <v>2470</v>
      </c>
      <c r="G1426" s="43" t="s">
        <v>2471</v>
      </c>
      <c r="H1426" s="41">
        <v>101</v>
      </c>
      <c r="I1426" s="43" t="s">
        <v>2689</v>
      </c>
      <c r="J1426" s="50">
        <v>525200</v>
      </c>
      <c r="K1426" s="50">
        <v>5252</v>
      </c>
      <c r="L1426" s="50">
        <v>0</v>
      </c>
      <c r="M1426" s="51"/>
      <c r="N1426" s="51"/>
      <c r="O1426" s="51"/>
      <c r="P1426" s="41"/>
      <c r="Q1426" s="51"/>
    </row>
    <row r="1427" spans="1:17" ht="12.75">
      <c r="A1427" s="41">
        <v>2015</v>
      </c>
      <c r="B1427" s="41" t="s">
        <v>2670</v>
      </c>
      <c r="C1427" s="41">
        <v>160250125</v>
      </c>
      <c r="D1427" s="41">
        <v>160250125</v>
      </c>
      <c r="E1427" s="43" t="s">
        <v>2472</v>
      </c>
      <c r="G1427" s="43" t="s">
        <v>2473</v>
      </c>
      <c r="H1427" s="41">
        <v>101</v>
      </c>
      <c r="I1427" s="43" t="s">
        <v>2689</v>
      </c>
      <c r="J1427" s="50">
        <v>649500</v>
      </c>
      <c r="K1427" s="50">
        <v>3248</v>
      </c>
      <c r="L1427" s="50">
        <v>0</v>
      </c>
      <c r="M1427" s="51"/>
      <c r="N1427" s="51"/>
      <c r="O1427" s="51"/>
      <c r="P1427" s="41"/>
      <c r="Q1427" s="51"/>
    </row>
    <row r="1428" spans="1:17" ht="12.75">
      <c r="A1428" s="41">
        <v>2015</v>
      </c>
      <c r="B1428" s="41" t="s">
        <v>2670</v>
      </c>
      <c r="C1428" s="41">
        <v>160250150</v>
      </c>
      <c r="D1428" s="41">
        <v>160250150</v>
      </c>
      <c r="E1428" s="43" t="s">
        <v>2472</v>
      </c>
      <c r="G1428" s="43" t="s">
        <v>2473</v>
      </c>
      <c r="H1428" s="41">
        <v>101</v>
      </c>
      <c r="I1428" s="43" t="s">
        <v>2689</v>
      </c>
      <c r="J1428" s="50">
        <v>198800</v>
      </c>
      <c r="K1428" s="50">
        <v>1390</v>
      </c>
      <c r="L1428" s="50">
        <v>130100</v>
      </c>
      <c r="M1428" s="51"/>
      <c r="N1428" s="51"/>
      <c r="O1428" s="51"/>
      <c r="P1428" s="41"/>
      <c r="Q1428" s="51"/>
    </row>
    <row r="1429" spans="1:17" ht="12.75">
      <c r="A1429" s="41">
        <v>2015</v>
      </c>
      <c r="B1429" s="41" t="s">
        <v>2670</v>
      </c>
      <c r="C1429" s="41">
        <v>160250200</v>
      </c>
      <c r="D1429" s="41">
        <v>160250200</v>
      </c>
      <c r="E1429" s="43" t="s">
        <v>3140</v>
      </c>
      <c r="G1429" s="43" t="s">
        <v>3141</v>
      </c>
      <c r="H1429" s="41">
        <v>101</v>
      </c>
      <c r="I1429" s="43" t="s">
        <v>2689</v>
      </c>
      <c r="J1429" s="50">
        <v>827800</v>
      </c>
      <c r="K1429" s="50">
        <v>8278</v>
      </c>
      <c r="L1429" s="50">
        <v>0</v>
      </c>
      <c r="M1429" s="51"/>
      <c r="N1429" s="51"/>
      <c r="O1429" s="51"/>
      <c r="P1429" s="41"/>
      <c r="Q1429" s="51"/>
    </row>
    <row r="1430" spans="1:17" ht="12.75">
      <c r="A1430" s="41">
        <v>2015</v>
      </c>
      <c r="B1430" s="41" t="s">
        <v>2670</v>
      </c>
      <c r="C1430" s="41">
        <v>160250250</v>
      </c>
      <c r="D1430" s="41">
        <v>160250250</v>
      </c>
      <c r="E1430" s="43" t="s">
        <v>2472</v>
      </c>
      <c r="G1430" s="43" t="s">
        <v>2473</v>
      </c>
      <c r="H1430" s="41">
        <v>101</v>
      </c>
      <c r="I1430" s="43" t="s">
        <v>2689</v>
      </c>
      <c r="J1430" s="50">
        <v>471100</v>
      </c>
      <c r="K1430" s="50">
        <v>2356</v>
      </c>
      <c r="L1430" s="50">
        <v>0</v>
      </c>
      <c r="M1430" s="51"/>
      <c r="N1430" s="51"/>
      <c r="O1430" s="51"/>
      <c r="P1430" s="41"/>
      <c r="Q1430" s="51"/>
    </row>
    <row r="1431" spans="1:17" ht="12.75">
      <c r="A1431" s="41">
        <v>2015</v>
      </c>
      <c r="B1431" s="41" t="s">
        <v>2670</v>
      </c>
      <c r="C1431" s="41">
        <v>160250300</v>
      </c>
      <c r="D1431" s="41">
        <v>160250300</v>
      </c>
      <c r="E1431" s="43" t="s">
        <v>2474</v>
      </c>
      <c r="F1431" s="43" t="s">
        <v>2475</v>
      </c>
      <c r="G1431" s="43" t="s">
        <v>2476</v>
      </c>
      <c r="H1431" s="41">
        <v>105</v>
      </c>
      <c r="I1431" s="43" t="s">
        <v>2675</v>
      </c>
      <c r="J1431" s="50">
        <v>1105500</v>
      </c>
      <c r="K1431" s="50">
        <v>5528</v>
      </c>
      <c r="L1431" s="50">
        <v>0</v>
      </c>
      <c r="M1431" s="51"/>
      <c r="N1431" s="51"/>
      <c r="O1431" s="51"/>
      <c r="P1431" s="41"/>
      <c r="Q1431" s="51"/>
    </row>
    <row r="1432" spans="1:17" ht="12.75">
      <c r="A1432" s="41">
        <v>2015</v>
      </c>
      <c r="B1432" s="41" t="s">
        <v>2670</v>
      </c>
      <c r="C1432" s="41">
        <v>160250350</v>
      </c>
      <c r="D1432" s="41">
        <v>160250350</v>
      </c>
      <c r="E1432" s="43" t="s">
        <v>2477</v>
      </c>
      <c r="F1432" s="43" t="s">
        <v>2478</v>
      </c>
      <c r="G1432" s="43" t="s">
        <v>2479</v>
      </c>
      <c r="H1432" s="41">
        <v>101</v>
      </c>
      <c r="I1432" s="43" t="s">
        <v>2689</v>
      </c>
      <c r="J1432" s="50">
        <v>449800</v>
      </c>
      <c r="K1432" s="50">
        <v>3235</v>
      </c>
      <c r="L1432" s="50">
        <v>230200</v>
      </c>
      <c r="M1432" s="51"/>
      <c r="N1432" s="51"/>
      <c r="O1432" s="51"/>
      <c r="P1432" s="41"/>
      <c r="Q1432" s="51"/>
    </row>
    <row r="1433" spans="1:17" ht="12.75">
      <c r="A1433" s="41">
        <v>2015</v>
      </c>
      <c r="B1433" s="41" t="s">
        <v>2670</v>
      </c>
      <c r="C1433" s="41">
        <v>160250400</v>
      </c>
      <c r="D1433" s="41">
        <v>160250400</v>
      </c>
      <c r="E1433" s="43" t="s">
        <v>2480</v>
      </c>
      <c r="F1433" s="43" t="s">
        <v>2481</v>
      </c>
      <c r="G1433" s="43" t="s">
        <v>2482</v>
      </c>
      <c r="H1433" s="41">
        <v>101</v>
      </c>
      <c r="I1433" s="43" t="s">
        <v>2689</v>
      </c>
      <c r="J1433" s="50">
        <v>1335500</v>
      </c>
      <c r="K1433" s="50">
        <v>13355</v>
      </c>
      <c r="L1433" s="50">
        <v>0</v>
      </c>
      <c r="M1433" s="51"/>
      <c r="N1433" s="51"/>
      <c r="O1433" s="51"/>
      <c r="P1433" s="41"/>
      <c r="Q1433" s="51"/>
    </row>
    <row r="1434" spans="1:17" ht="12.75">
      <c r="A1434" s="41">
        <v>2015</v>
      </c>
      <c r="B1434" s="41" t="s">
        <v>2670</v>
      </c>
      <c r="C1434" s="41">
        <v>160250450</v>
      </c>
      <c r="D1434" s="41">
        <v>160250450</v>
      </c>
      <c r="E1434" s="43" t="s">
        <v>3140</v>
      </c>
      <c r="G1434" s="43" t="s">
        <v>3141</v>
      </c>
      <c r="H1434" s="41">
        <v>201</v>
      </c>
      <c r="I1434" s="43" t="s">
        <v>2681</v>
      </c>
      <c r="J1434" s="50">
        <v>118600</v>
      </c>
      <c r="K1434" s="50">
        <v>1186</v>
      </c>
      <c r="L1434" s="50">
        <v>118600</v>
      </c>
      <c r="M1434" s="51"/>
      <c r="N1434" s="51"/>
      <c r="O1434" s="51"/>
      <c r="P1434" s="41"/>
      <c r="Q1434" s="51"/>
    </row>
    <row r="1435" spans="1:17" ht="12.75">
      <c r="A1435" s="41">
        <v>2015</v>
      </c>
      <c r="B1435" s="41" t="s">
        <v>2670</v>
      </c>
      <c r="C1435" s="41">
        <v>160260100</v>
      </c>
      <c r="D1435" s="41">
        <v>160260100</v>
      </c>
      <c r="E1435" s="43" t="s">
        <v>1895</v>
      </c>
      <c r="G1435" s="43" t="s">
        <v>1895</v>
      </c>
      <c r="H1435" s="41">
        <v>101</v>
      </c>
      <c r="I1435" s="43" t="s">
        <v>2689</v>
      </c>
      <c r="J1435" s="50">
        <v>658600</v>
      </c>
      <c r="K1435" s="50">
        <v>3294</v>
      </c>
      <c r="L1435" s="50">
        <v>0</v>
      </c>
      <c r="M1435" s="51"/>
      <c r="N1435" s="51"/>
      <c r="O1435" s="51"/>
      <c r="P1435" s="41"/>
      <c r="Q1435" s="51"/>
    </row>
    <row r="1436" spans="1:17" ht="12.75">
      <c r="A1436" s="41">
        <v>2015</v>
      </c>
      <c r="B1436" s="41" t="s">
        <v>2670</v>
      </c>
      <c r="C1436" s="41">
        <v>160260150</v>
      </c>
      <c r="D1436" s="41">
        <v>160260150</v>
      </c>
      <c r="E1436" s="43" t="s">
        <v>1895</v>
      </c>
      <c r="G1436" s="43" t="s">
        <v>1895</v>
      </c>
      <c r="H1436" s="41">
        <v>101</v>
      </c>
      <c r="I1436" s="43" t="s">
        <v>2689</v>
      </c>
      <c r="J1436" s="50">
        <v>228900</v>
      </c>
      <c r="K1436" s="50">
        <v>1078</v>
      </c>
      <c r="L1436" s="50">
        <v>0</v>
      </c>
      <c r="M1436" s="51"/>
      <c r="N1436" s="51"/>
      <c r="O1436" s="51"/>
      <c r="P1436" s="41"/>
      <c r="Q1436" s="51"/>
    </row>
    <row r="1437" spans="1:17" ht="12.75">
      <c r="A1437" s="41">
        <v>2015</v>
      </c>
      <c r="B1437" s="41" t="s">
        <v>2670</v>
      </c>
      <c r="C1437" s="41">
        <v>160260200</v>
      </c>
      <c r="D1437" s="41">
        <v>160260200</v>
      </c>
      <c r="E1437" s="43" t="s">
        <v>2483</v>
      </c>
      <c r="G1437" s="43" t="s">
        <v>2484</v>
      </c>
      <c r="H1437" s="41">
        <v>201</v>
      </c>
      <c r="I1437" s="43" t="s">
        <v>2681</v>
      </c>
      <c r="J1437" s="50">
        <v>82900</v>
      </c>
      <c r="K1437" s="50">
        <v>531</v>
      </c>
      <c r="L1437" s="50">
        <v>82900</v>
      </c>
      <c r="M1437" s="51"/>
      <c r="N1437" s="51"/>
      <c r="O1437" s="51"/>
      <c r="P1437" s="41"/>
      <c r="Q1437" s="51"/>
    </row>
    <row r="1438" spans="1:17" ht="12.75">
      <c r="A1438" s="41">
        <v>2015</v>
      </c>
      <c r="B1438" s="41" t="s">
        <v>2670</v>
      </c>
      <c r="C1438" s="41">
        <v>160260300</v>
      </c>
      <c r="D1438" s="41">
        <v>160260300</v>
      </c>
      <c r="E1438" s="43" t="s">
        <v>2485</v>
      </c>
      <c r="G1438" s="43" t="s">
        <v>2486</v>
      </c>
      <c r="H1438" s="41">
        <v>101</v>
      </c>
      <c r="I1438" s="43" t="s">
        <v>2689</v>
      </c>
      <c r="J1438" s="50">
        <v>1625200</v>
      </c>
      <c r="K1438" s="50">
        <v>16252</v>
      </c>
      <c r="L1438" s="50">
        <v>89300</v>
      </c>
      <c r="M1438" s="51"/>
      <c r="N1438" s="51"/>
      <c r="O1438" s="51"/>
      <c r="P1438" s="41"/>
      <c r="Q1438" s="51"/>
    </row>
    <row r="1439" spans="1:17" ht="12.75">
      <c r="A1439" s="41">
        <v>2015</v>
      </c>
      <c r="B1439" s="41" t="s">
        <v>2670</v>
      </c>
      <c r="C1439" s="41">
        <v>160260400</v>
      </c>
      <c r="D1439" s="41">
        <v>160260400</v>
      </c>
      <c r="E1439" s="43" t="s">
        <v>2487</v>
      </c>
      <c r="G1439" s="43" t="s">
        <v>2488</v>
      </c>
      <c r="H1439" s="41">
        <v>201</v>
      </c>
      <c r="I1439" s="43" t="s">
        <v>2681</v>
      </c>
      <c r="J1439" s="50">
        <v>144000</v>
      </c>
      <c r="K1439" s="50">
        <v>1197</v>
      </c>
      <c r="L1439" s="50">
        <v>144000</v>
      </c>
      <c r="M1439" s="51"/>
      <c r="N1439" s="51"/>
      <c r="O1439" s="51"/>
      <c r="P1439" s="41"/>
      <c r="Q1439" s="51"/>
    </row>
    <row r="1440" spans="1:17" ht="12.75">
      <c r="A1440" s="41">
        <v>2015</v>
      </c>
      <c r="B1440" s="41" t="s">
        <v>2670</v>
      </c>
      <c r="C1440" s="41">
        <v>160260425</v>
      </c>
      <c r="D1440" s="41">
        <v>160260425</v>
      </c>
      <c r="E1440" s="43" t="s">
        <v>2410</v>
      </c>
      <c r="G1440" s="43" t="s">
        <v>2411</v>
      </c>
      <c r="H1440" s="41">
        <v>101</v>
      </c>
      <c r="I1440" s="43" t="s">
        <v>2689</v>
      </c>
      <c r="J1440" s="50">
        <v>725300</v>
      </c>
      <c r="K1440" s="50">
        <v>7253</v>
      </c>
      <c r="L1440" s="50">
        <v>0</v>
      </c>
      <c r="M1440" s="51"/>
      <c r="N1440" s="51"/>
      <c r="O1440" s="51"/>
      <c r="P1440" s="41"/>
      <c r="Q1440" s="51"/>
    </row>
    <row r="1441" spans="1:17" ht="12.75">
      <c r="A1441" s="41">
        <v>2015</v>
      </c>
      <c r="B1441" s="41" t="s">
        <v>2670</v>
      </c>
      <c r="C1441" s="41">
        <v>160260450</v>
      </c>
      <c r="D1441" s="41">
        <v>160260450</v>
      </c>
      <c r="E1441" s="43" t="s">
        <v>2399</v>
      </c>
      <c r="G1441" s="43" t="s">
        <v>2400</v>
      </c>
      <c r="H1441" s="41">
        <v>105</v>
      </c>
      <c r="I1441" s="43" t="s">
        <v>2675</v>
      </c>
      <c r="J1441" s="50">
        <v>775100</v>
      </c>
      <c r="K1441" s="50">
        <v>3876</v>
      </c>
      <c r="L1441" s="50">
        <v>0</v>
      </c>
      <c r="M1441" s="51"/>
      <c r="N1441" s="51"/>
      <c r="O1441" s="51"/>
      <c r="P1441" s="41"/>
      <c r="Q1441" s="51"/>
    </row>
    <row r="1442" spans="1:17" ht="12.75">
      <c r="A1442" s="41">
        <v>2015</v>
      </c>
      <c r="B1442" s="41" t="s">
        <v>2670</v>
      </c>
      <c r="C1442" s="41">
        <v>160260500</v>
      </c>
      <c r="D1442" s="41">
        <v>160260500</v>
      </c>
      <c r="E1442" s="43" t="s">
        <v>2410</v>
      </c>
      <c r="G1442" s="43" t="s">
        <v>2411</v>
      </c>
      <c r="H1442" s="41">
        <v>101</v>
      </c>
      <c r="I1442" s="43" t="s">
        <v>2689</v>
      </c>
      <c r="J1442" s="50">
        <v>1486800</v>
      </c>
      <c r="K1442" s="50">
        <v>13205</v>
      </c>
      <c r="L1442" s="50">
        <v>0</v>
      </c>
      <c r="M1442" s="51"/>
      <c r="N1442" s="51"/>
      <c r="O1442" s="51"/>
      <c r="P1442" s="41"/>
      <c r="Q1442" s="51"/>
    </row>
    <row r="1443" spans="1:17" ht="12.75">
      <c r="A1443" s="41">
        <v>2015</v>
      </c>
      <c r="B1443" s="41" t="s">
        <v>2670</v>
      </c>
      <c r="C1443" s="41">
        <v>160260600</v>
      </c>
      <c r="D1443" s="41">
        <v>160260600</v>
      </c>
      <c r="E1443" s="43" t="s">
        <v>2489</v>
      </c>
      <c r="G1443" s="43" t="s">
        <v>2490</v>
      </c>
      <c r="H1443" s="41">
        <v>201</v>
      </c>
      <c r="I1443" s="43" t="s">
        <v>2681</v>
      </c>
      <c r="J1443" s="50">
        <v>103700</v>
      </c>
      <c r="K1443" s="50">
        <v>758</v>
      </c>
      <c r="L1443" s="50">
        <v>103700</v>
      </c>
      <c r="M1443" s="51"/>
      <c r="N1443" s="51"/>
      <c r="O1443" s="51"/>
      <c r="P1443" s="41"/>
      <c r="Q1443" s="51"/>
    </row>
    <row r="1444" spans="1:17" ht="12.75">
      <c r="A1444" s="41">
        <v>2015</v>
      </c>
      <c r="B1444" s="41" t="s">
        <v>2670</v>
      </c>
      <c r="C1444" s="41">
        <v>160260700</v>
      </c>
      <c r="D1444" s="41">
        <v>160260700</v>
      </c>
      <c r="E1444" s="43" t="s">
        <v>1895</v>
      </c>
      <c r="G1444" s="43" t="s">
        <v>1895</v>
      </c>
      <c r="H1444" s="41">
        <v>101</v>
      </c>
      <c r="I1444" s="43" t="s">
        <v>2689</v>
      </c>
      <c r="J1444" s="50">
        <v>772400</v>
      </c>
      <c r="K1444" s="50">
        <v>3862</v>
      </c>
      <c r="L1444" s="50">
        <v>0</v>
      </c>
      <c r="M1444" s="51"/>
      <c r="N1444" s="51"/>
      <c r="O1444" s="51"/>
      <c r="P1444" s="41"/>
      <c r="Q1444" s="51"/>
    </row>
    <row r="1445" spans="1:17" ht="12.75">
      <c r="A1445" s="41">
        <v>2015</v>
      </c>
      <c r="B1445" s="41" t="s">
        <v>2670</v>
      </c>
      <c r="C1445" s="41">
        <v>160270500</v>
      </c>
      <c r="D1445" s="41">
        <v>160270500</v>
      </c>
      <c r="E1445" s="43" t="s">
        <v>1895</v>
      </c>
      <c r="G1445" s="43" t="s">
        <v>1895</v>
      </c>
      <c r="H1445" s="41">
        <v>101</v>
      </c>
      <c r="I1445" s="43" t="s">
        <v>2689</v>
      </c>
      <c r="J1445" s="50">
        <v>786000</v>
      </c>
      <c r="K1445" s="50">
        <v>3930</v>
      </c>
      <c r="L1445" s="50">
        <v>0</v>
      </c>
      <c r="M1445" s="51"/>
      <c r="N1445" s="51"/>
      <c r="O1445" s="51"/>
      <c r="P1445" s="41"/>
      <c r="Q1445" s="51"/>
    </row>
    <row r="1446" spans="1:17" ht="12.75">
      <c r="A1446" s="41">
        <v>2015</v>
      </c>
      <c r="B1446" s="41" t="s">
        <v>2670</v>
      </c>
      <c r="C1446" s="41">
        <v>160270550</v>
      </c>
      <c r="D1446" s="41">
        <v>160270550</v>
      </c>
      <c r="E1446" s="43" t="s">
        <v>1895</v>
      </c>
      <c r="G1446" s="43" t="s">
        <v>1895</v>
      </c>
      <c r="H1446" s="41">
        <v>101</v>
      </c>
      <c r="I1446" s="43" t="s">
        <v>2689</v>
      </c>
      <c r="J1446" s="50">
        <v>378200</v>
      </c>
      <c r="K1446" s="50">
        <v>1892</v>
      </c>
      <c r="L1446" s="50">
        <v>0</v>
      </c>
      <c r="M1446" s="51"/>
      <c r="N1446" s="51"/>
      <c r="O1446" s="51"/>
      <c r="P1446" s="41"/>
      <c r="Q1446" s="51"/>
    </row>
    <row r="1447" spans="1:17" ht="12.75">
      <c r="A1447" s="41">
        <v>2015</v>
      </c>
      <c r="B1447" s="41" t="s">
        <v>2670</v>
      </c>
      <c r="C1447" s="41">
        <v>160350100</v>
      </c>
      <c r="D1447" s="41">
        <v>160350100</v>
      </c>
      <c r="E1447" s="43" t="s">
        <v>1518</v>
      </c>
      <c r="G1447" s="43" t="s">
        <v>1518</v>
      </c>
      <c r="H1447" s="41">
        <v>105</v>
      </c>
      <c r="I1447" s="43" t="s">
        <v>2675</v>
      </c>
      <c r="J1447" s="50">
        <v>419200</v>
      </c>
      <c r="K1447" s="50">
        <v>4192</v>
      </c>
      <c r="L1447" s="50">
        <v>0</v>
      </c>
      <c r="M1447" s="51"/>
      <c r="N1447" s="51"/>
      <c r="O1447" s="51"/>
      <c r="P1447" s="41"/>
      <c r="Q1447" s="51"/>
    </row>
    <row r="1448" spans="1:17" ht="12.75">
      <c r="A1448" s="41">
        <v>2015</v>
      </c>
      <c r="B1448" s="41" t="s">
        <v>2670</v>
      </c>
      <c r="C1448" s="41">
        <v>160350200</v>
      </c>
      <c r="D1448" s="41">
        <v>160350200</v>
      </c>
      <c r="E1448" s="43" t="s">
        <v>2491</v>
      </c>
      <c r="F1448" s="43" t="s">
        <v>2492</v>
      </c>
      <c r="G1448" s="43" t="s">
        <v>2493</v>
      </c>
      <c r="H1448" s="41">
        <v>101</v>
      </c>
      <c r="I1448" s="43" t="s">
        <v>2689</v>
      </c>
      <c r="J1448" s="50">
        <v>250600</v>
      </c>
      <c r="K1448" s="50">
        <v>1783</v>
      </c>
      <c r="L1448" s="50">
        <v>63800</v>
      </c>
      <c r="M1448" s="51"/>
      <c r="N1448" s="51"/>
      <c r="O1448" s="51"/>
      <c r="P1448" s="41"/>
      <c r="Q1448" s="51"/>
    </row>
    <row r="1449" spans="1:17" ht="12.75">
      <c r="A1449" s="41">
        <v>2015</v>
      </c>
      <c r="B1449" s="41" t="s">
        <v>2670</v>
      </c>
      <c r="C1449" s="41">
        <v>160350250</v>
      </c>
      <c r="D1449" s="41">
        <v>160350250</v>
      </c>
      <c r="E1449" s="43" t="s">
        <v>3372</v>
      </c>
      <c r="F1449" s="43" t="s">
        <v>3373</v>
      </c>
      <c r="G1449" s="43" t="s">
        <v>3372</v>
      </c>
      <c r="H1449" s="41">
        <v>233</v>
      </c>
      <c r="I1449" s="43" t="s">
        <v>3374</v>
      </c>
      <c r="J1449" s="50">
        <v>200</v>
      </c>
      <c r="K1449" s="50">
        <v>3</v>
      </c>
      <c r="L1449" s="50">
        <v>200</v>
      </c>
      <c r="M1449" s="51"/>
      <c r="N1449" s="51"/>
      <c r="O1449" s="51"/>
      <c r="P1449" s="41"/>
      <c r="Q1449" s="51"/>
    </row>
    <row r="1450" spans="1:17" ht="12.75">
      <c r="A1450" s="41">
        <v>2015</v>
      </c>
      <c r="B1450" s="41" t="s">
        <v>2670</v>
      </c>
      <c r="C1450" s="41">
        <v>160350300</v>
      </c>
      <c r="D1450" s="41">
        <v>160350300</v>
      </c>
      <c r="E1450" s="43" t="s">
        <v>2494</v>
      </c>
      <c r="G1450" s="43" t="s">
        <v>2495</v>
      </c>
      <c r="H1450" s="41">
        <v>101</v>
      </c>
      <c r="I1450" s="43" t="s">
        <v>2689</v>
      </c>
      <c r="J1450" s="50">
        <v>1473300</v>
      </c>
      <c r="K1450" s="50">
        <v>14733</v>
      </c>
      <c r="L1450" s="50">
        <v>0</v>
      </c>
      <c r="M1450" s="51"/>
      <c r="N1450" s="51"/>
      <c r="O1450" s="51"/>
      <c r="P1450" s="41"/>
      <c r="Q1450" s="51"/>
    </row>
    <row r="1451" spans="1:17" ht="12.75">
      <c r="A1451" s="41">
        <v>2015</v>
      </c>
      <c r="B1451" s="41" t="s">
        <v>2670</v>
      </c>
      <c r="C1451" s="41">
        <v>160350400</v>
      </c>
      <c r="D1451" s="41">
        <v>160350400</v>
      </c>
      <c r="E1451" s="43" t="s">
        <v>2496</v>
      </c>
      <c r="F1451" s="43" t="s">
        <v>2497</v>
      </c>
      <c r="G1451" s="43" t="s">
        <v>2498</v>
      </c>
      <c r="H1451" s="41">
        <v>101</v>
      </c>
      <c r="I1451" s="43" t="s">
        <v>2689</v>
      </c>
      <c r="J1451" s="50">
        <v>695900</v>
      </c>
      <c r="K1451" s="50">
        <v>6959</v>
      </c>
      <c r="L1451" s="50">
        <v>0</v>
      </c>
      <c r="M1451" s="51"/>
      <c r="N1451" s="51"/>
      <c r="O1451" s="51"/>
      <c r="P1451" s="41"/>
      <c r="Q1451" s="51"/>
    </row>
    <row r="1452" spans="1:17" ht="12.75">
      <c r="A1452" s="41">
        <v>2015</v>
      </c>
      <c r="B1452" s="41" t="s">
        <v>2670</v>
      </c>
      <c r="C1452" s="41">
        <v>160350450</v>
      </c>
      <c r="D1452" s="41">
        <v>160350450</v>
      </c>
      <c r="E1452" s="43" t="s">
        <v>2784</v>
      </c>
      <c r="G1452" s="43" t="s">
        <v>2785</v>
      </c>
      <c r="H1452" s="41">
        <v>201</v>
      </c>
      <c r="I1452" s="43" t="s">
        <v>2681</v>
      </c>
      <c r="J1452" s="50">
        <v>131300</v>
      </c>
      <c r="K1452" s="50">
        <v>1059</v>
      </c>
      <c r="L1452" s="50">
        <v>131300</v>
      </c>
      <c r="M1452" s="51"/>
      <c r="N1452" s="51"/>
      <c r="O1452" s="51"/>
      <c r="P1452" s="41"/>
      <c r="Q1452" s="51"/>
    </row>
    <row r="1453" spans="1:17" ht="12.75">
      <c r="A1453" s="41">
        <v>2015</v>
      </c>
      <c r="B1453" s="41" t="s">
        <v>2670</v>
      </c>
      <c r="C1453" s="41">
        <v>160350500</v>
      </c>
      <c r="D1453" s="41">
        <v>160350500</v>
      </c>
      <c r="E1453" s="43" t="s">
        <v>2499</v>
      </c>
      <c r="G1453" s="43" t="s">
        <v>2500</v>
      </c>
      <c r="H1453" s="41">
        <v>101</v>
      </c>
      <c r="I1453" s="43" t="s">
        <v>2689</v>
      </c>
      <c r="J1453" s="50">
        <v>786100</v>
      </c>
      <c r="K1453" s="50">
        <v>7861</v>
      </c>
      <c r="L1453" s="50">
        <v>0</v>
      </c>
      <c r="M1453" s="51"/>
      <c r="N1453" s="51"/>
      <c r="O1453" s="51"/>
      <c r="P1453" s="41"/>
      <c r="Q1453" s="51"/>
    </row>
    <row r="1454" spans="1:17" ht="12.75">
      <c r="A1454" s="41">
        <v>2015</v>
      </c>
      <c r="B1454" s="41" t="s">
        <v>2670</v>
      </c>
      <c r="C1454" s="41">
        <v>160350600</v>
      </c>
      <c r="D1454" s="41">
        <v>160350600</v>
      </c>
      <c r="E1454" s="43" t="s">
        <v>2501</v>
      </c>
      <c r="G1454" s="43" t="s">
        <v>2502</v>
      </c>
      <c r="H1454" s="41">
        <v>101</v>
      </c>
      <c r="I1454" s="43" t="s">
        <v>2689</v>
      </c>
      <c r="J1454" s="50">
        <v>139500</v>
      </c>
      <c r="K1454" s="50">
        <v>753</v>
      </c>
      <c r="L1454" s="50">
        <v>55200</v>
      </c>
      <c r="M1454" s="51"/>
      <c r="N1454" s="51"/>
      <c r="O1454" s="51"/>
      <c r="P1454" s="41"/>
      <c r="Q1454" s="51"/>
    </row>
    <row r="1455" spans="1:17" ht="12.75">
      <c r="A1455" s="41">
        <v>2015</v>
      </c>
      <c r="B1455" s="41" t="s">
        <v>2670</v>
      </c>
      <c r="C1455" s="41">
        <v>160350650</v>
      </c>
      <c r="D1455" s="41">
        <v>160350650</v>
      </c>
      <c r="E1455" s="43" t="s">
        <v>2503</v>
      </c>
      <c r="G1455" s="43" t="s">
        <v>2504</v>
      </c>
      <c r="H1455" s="41">
        <v>101</v>
      </c>
      <c r="I1455" s="43" t="s">
        <v>2689</v>
      </c>
      <c r="J1455" s="50">
        <v>562400</v>
      </c>
      <c r="K1455" s="50">
        <v>5624</v>
      </c>
      <c r="L1455" s="50">
        <v>0</v>
      </c>
      <c r="M1455" s="51"/>
      <c r="N1455" s="51"/>
      <c r="O1455" s="51"/>
      <c r="P1455" s="41"/>
      <c r="Q1455" s="51"/>
    </row>
    <row r="1456" spans="1:17" ht="12.75">
      <c r="A1456" s="41">
        <v>2015</v>
      </c>
      <c r="B1456" s="41" t="s">
        <v>2670</v>
      </c>
      <c r="C1456" s="41">
        <v>160350700</v>
      </c>
      <c r="D1456" s="41">
        <v>160350700</v>
      </c>
      <c r="E1456" s="43" t="s">
        <v>1502</v>
      </c>
      <c r="G1456" s="43" t="s">
        <v>1503</v>
      </c>
      <c r="H1456" s="41">
        <v>101</v>
      </c>
      <c r="I1456" s="43" t="s">
        <v>2689</v>
      </c>
      <c r="J1456" s="50">
        <v>525200</v>
      </c>
      <c r="K1456" s="50">
        <v>5252</v>
      </c>
      <c r="L1456" s="50">
        <v>0</v>
      </c>
      <c r="M1456" s="51"/>
      <c r="N1456" s="51"/>
      <c r="O1456" s="51"/>
      <c r="P1456" s="41"/>
      <c r="Q1456" s="51"/>
    </row>
    <row r="1457" spans="1:17" ht="12.75">
      <c r="A1457" s="41">
        <v>2015</v>
      </c>
      <c r="B1457" s="41" t="s">
        <v>2670</v>
      </c>
      <c r="C1457" s="41">
        <v>160360100</v>
      </c>
      <c r="D1457" s="41">
        <v>160360100</v>
      </c>
      <c r="E1457" s="43" t="s">
        <v>2505</v>
      </c>
      <c r="G1457" s="43" t="s">
        <v>2506</v>
      </c>
      <c r="H1457" s="41">
        <v>101</v>
      </c>
      <c r="I1457" s="43" t="s">
        <v>2689</v>
      </c>
      <c r="J1457" s="50">
        <v>168800</v>
      </c>
      <c r="K1457" s="50">
        <v>947</v>
      </c>
      <c r="L1457" s="50">
        <v>80600</v>
      </c>
      <c r="M1457" s="51"/>
      <c r="N1457" s="51"/>
      <c r="O1457" s="51"/>
      <c r="P1457" s="41"/>
      <c r="Q1457" s="51"/>
    </row>
    <row r="1458" spans="1:17" ht="12.75">
      <c r="A1458" s="41">
        <v>2015</v>
      </c>
      <c r="B1458" s="41" t="s">
        <v>2670</v>
      </c>
      <c r="C1458" s="41">
        <v>160360150</v>
      </c>
      <c r="D1458" s="41">
        <v>160360150</v>
      </c>
      <c r="E1458" s="43" t="s">
        <v>2507</v>
      </c>
      <c r="G1458" s="43" t="s">
        <v>2508</v>
      </c>
      <c r="H1458" s="41">
        <v>101</v>
      </c>
      <c r="I1458" s="43" t="s">
        <v>2689</v>
      </c>
      <c r="J1458" s="50">
        <v>1169200</v>
      </c>
      <c r="K1458" s="50">
        <v>11692</v>
      </c>
      <c r="L1458" s="50">
        <v>0</v>
      </c>
      <c r="M1458" s="51"/>
      <c r="N1458" s="51"/>
      <c r="O1458" s="51"/>
      <c r="P1458" s="41"/>
      <c r="Q1458" s="51"/>
    </row>
    <row r="1459" spans="1:17" ht="12.75">
      <c r="A1459" s="41">
        <v>2015</v>
      </c>
      <c r="B1459" s="41" t="s">
        <v>2670</v>
      </c>
      <c r="C1459" s="41">
        <v>160360200</v>
      </c>
      <c r="D1459" s="41">
        <v>160360200</v>
      </c>
      <c r="E1459" s="43" t="s">
        <v>1979</v>
      </c>
      <c r="G1459" s="43" t="s">
        <v>1980</v>
      </c>
      <c r="H1459" s="41">
        <v>105</v>
      </c>
      <c r="I1459" s="43" t="s">
        <v>2675</v>
      </c>
      <c r="J1459" s="50">
        <v>628000</v>
      </c>
      <c r="K1459" s="50">
        <v>4877</v>
      </c>
      <c r="L1459" s="50">
        <v>0</v>
      </c>
      <c r="M1459" s="51"/>
      <c r="N1459" s="51"/>
      <c r="O1459" s="51"/>
      <c r="P1459" s="41"/>
      <c r="Q1459" s="51"/>
    </row>
    <row r="1460" spans="1:17" ht="12.75">
      <c r="A1460" s="41">
        <v>2015</v>
      </c>
      <c r="B1460" s="41" t="s">
        <v>2670</v>
      </c>
      <c r="C1460" s="41">
        <v>160360250</v>
      </c>
      <c r="D1460" s="41">
        <v>160360250</v>
      </c>
      <c r="E1460" s="43" t="s">
        <v>2509</v>
      </c>
      <c r="G1460" s="43" t="s">
        <v>2510</v>
      </c>
      <c r="H1460" s="41">
        <v>101</v>
      </c>
      <c r="I1460" s="43" t="s">
        <v>2689</v>
      </c>
      <c r="J1460" s="50">
        <v>37800</v>
      </c>
      <c r="K1460" s="50">
        <v>378</v>
      </c>
      <c r="L1460" s="50">
        <v>0</v>
      </c>
      <c r="M1460" s="51"/>
      <c r="N1460" s="51"/>
      <c r="O1460" s="51"/>
      <c r="P1460" s="41"/>
      <c r="Q1460" s="51"/>
    </row>
    <row r="1461" spans="1:17" ht="12.75">
      <c r="A1461" s="41">
        <v>2015</v>
      </c>
      <c r="B1461" s="41" t="s">
        <v>2670</v>
      </c>
      <c r="C1461" s="41">
        <v>160360275</v>
      </c>
      <c r="D1461" s="41">
        <v>160360275</v>
      </c>
      <c r="E1461" s="43" t="s">
        <v>2511</v>
      </c>
      <c r="G1461" s="43" t="s">
        <v>2512</v>
      </c>
      <c r="H1461" s="41">
        <v>201</v>
      </c>
      <c r="I1461" s="43" t="s">
        <v>2681</v>
      </c>
      <c r="J1461" s="50">
        <v>70600</v>
      </c>
      <c r="K1461" s="50">
        <v>706</v>
      </c>
      <c r="L1461" s="50">
        <v>70600</v>
      </c>
      <c r="M1461" s="51"/>
      <c r="N1461" s="51"/>
      <c r="O1461" s="51"/>
      <c r="P1461" s="41"/>
      <c r="Q1461" s="51"/>
    </row>
    <row r="1462" spans="1:17" ht="12.75">
      <c r="A1462" s="41">
        <v>2015</v>
      </c>
      <c r="B1462" s="41" t="s">
        <v>2670</v>
      </c>
      <c r="C1462" s="41">
        <v>160360300</v>
      </c>
      <c r="D1462" s="41">
        <v>160360300</v>
      </c>
      <c r="E1462" s="43" t="s">
        <v>1499</v>
      </c>
      <c r="G1462" s="43" t="s">
        <v>1500</v>
      </c>
      <c r="H1462" s="41">
        <v>105</v>
      </c>
      <c r="I1462" s="43" t="s">
        <v>2675</v>
      </c>
      <c r="J1462" s="50">
        <v>383300</v>
      </c>
      <c r="K1462" s="50">
        <v>1917</v>
      </c>
      <c r="L1462" s="50">
        <v>0</v>
      </c>
      <c r="M1462" s="51"/>
      <c r="N1462" s="51"/>
      <c r="O1462" s="51"/>
      <c r="P1462" s="41"/>
      <c r="Q1462" s="51"/>
    </row>
    <row r="1463" spans="1:17" ht="12.75">
      <c r="A1463" s="41">
        <v>2015</v>
      </c>
      <c r="B1463" s="41" t="s">
        <v>2670</v>
      </c>
      <c r="C1463" s="41">
        <v>160360400</v>
      </c>
      <c r="D1463" s="41">
        <v>160360400</v>
      </c>
      <c r="E1463" s="43" t="s">
        <v>2513</v>
      </c>
      <c r="G1463" s="43" t="s">
        <v>2514</v>
      </c>
      <c r="H1463" s="41">
        <v>101</v>
      </c>
      <c r="I1463" s="43" t="s">
        <v>2689</v>
      </c>
      <c r="J1463" s="50">
        <v>1071600</v>
      </c>
      <c r="K1463" s="50">
        <v>5487</v>
      </c>
      <c r="L1463" s="50">
        <v>85000</v>
      </c>
      <c r="M1463" s="51"/>
      <c r="N1463" s="51"/>
      <c r="O1463" s="51"/>
      <c r="P1463" s="41"/>
      <c r="Q1463" s="51"/>
    </row>
    <row r="1464" spans="1:17" ht="12.75">
      <c r="A1464" s="41">
        <v>2015</v>
      </c>
      <c r="B1464" s="41" t="s">
        <v>2670</v>
      </c>
      <c r="C1464" s="41">
        <v>160360500</v>
      </c>
      <c r="D1464" s="41">
        <v>160360500</v>
      </c>
      <c r="E1464" s="43" t="s">
        <v>2513</v>
      </c>
      <c r="G1464" s="43" t="s">
        <v>2514</v>
      </c>
      <c r="H1464" s="41">
        <v>101</v>
      </c>
      <c r="I1464" s="43" t="s">
        <v>2689</v>
      </c>
      <c r="J1464" s="50">
        <v>111200</v>
      </c>
      <c r="K1464" s="50">
        <v>996</v>
      </c>
      <c r="L1464" s="50">
        <v>88000</v>
      </c>
      <c r="M1464" s="51"/>
      <c r="N1464" s="51"/>
      <c r="O1464" s="51"/>
      <c r="P1464" s="41"/>
      <c r="Q1464" s="51"/>
    </row>
    <row r="1465" spans="1:17" ht="12.75">
      <c r="A1465" s="41">
        <v>2015</v>
      </c>
      <c r="B1465" s="41" t="s">
        <v>2670</v>
      </c>
      <c r="C1465" s="41">
        <v>169970010</v>
      </c>
      <c r="D1465" s="41">
        <v>169970010</v>
      </c>
      <c r="E1465" s="43" t="s">
        <v>3521</v>
      </c>
      <c r="F1465" s="43" t="s">
        <v>3522</v>
      </c>
      <c r="G1465" s="43" t="s">
        <v>3521</v>
      </c>
      <c r="H1465" s="41">
        <v>235</v>
      </c>
      <c r="I1465" s="43" t="s">
        <v>3523</v>
      </c>
      <c r="J1465" s="50">
        <v>262000</v>
      </c>
      <c r="K1465" s="50">
        <v>5240</v>
      </c>
      <c r="L1465" s="50">
        <v>262000</v>
      </c>
      <c r="M1465" s="51"/>
      <c r="N1465" s="51"/>
      <c r="O1465" s="51"/>
      <c r="P1465" s="41"/>
      <c r="Q1465" s="51"/>
    </row>
    <row r="1466" spans="1:17" ht="12.75">
      <c r="A1466" s="41">
        <v>2015</v>
      </c>
      <c r="B1466" s="41" t="s">
        <v>2670</v>
      </c>
      <c r="C1466" s="41">
        <v>170010100</v>
      </c>
      <c r="D1466" s="41">
        <v>170010100</v>
      </c>
      <c r="E1466" s="43" t="s">
        <v>2515</v>
      </c>
      <c r="G1466" s="43" t="s">
        <v>2516</v>
      </c>
      <c r="H1466" s="41">
        <v>201</v>
      </c>
      <c r="I1466" s="43" t="s">
        <v>2681</v>
      </c>
      <c r="J1466" s="50">
        <v>139800</v>
      </c>
      <c r="K1466" s="50">
        <v>1151</v>
      </c>
      <c r="L1466" s="50">
        <v>139800</v>
      </c>
      <c r="M1466" s="51"/>
      <c r="N1466" s="51"/>
      <c r="O1466" s="51"/>
      <c r="P1466" s="41"/>
      <c r="Q1466" s="51"/>
    </row>
    <row r="1467" spans="1:17" ht="12.75">
      <c r="A1467" s="41">
        <v>2015</v>
      </c>
      <c r="B1467" s="41" t="s">
        <v>2670</v>
      </c>
      <c r="C1467" s="41">
        <v>170010150</v>
      </c>
      <c r="D1467" s="41">
        <v>170010150</v>
      </c>
      <c r="E1467" s="43" t="s">
        <v>2517</v>
      </c>
      <c r="G1467" s="43" t="s">
        <v>2518</v>
      </c>
      <c r="H1467" s="41">
        <v>106</v>
      </c>
      <c r="I1467" s="43" t="s">
        <v>2805</v>
      </c>
      <c r="J1467" s="50">
        <v>557900</v>
      </c>
      <c r="K1467" s="50">
        <v>3963</v>
      </c>
      <c r="L1467" s="50">
        <v>0</v>
      </c>
      <c r="M1467" s="51"/>
      <c r="N1467" s="51"/>
      <c r="O1467" s="51"/>
      <c r="P1467" s="41"/>
      <c r="Q1467" s="51"/>
    </row>
    <row r="1468" spans="1:17" ht="12.75">
      <c r="A1468" s="41">
        <v>2015</v>
      </c>
      <c r="B1468" s="41" t="s">
        <v>2670</v>
      </c>
      <c r="C1468" s="41">
        <v>170010200</v>
      </c>
      <c r="D1468" s="41">
        <v>170010200</v>
      </c>
      <c r="E1468" s="43" t="s">
        <v>2519</v>
      </c>
      <c r="G1468" s="43" t="s">
        <v>2520</v>
      </c>
      <c r="H1468" s="41">
        <v>201</v>
      </c>
      <c r="I1468" s="43" t="s">
        <v>2681</v>
      </c>
      <c r="J1468" s="50">
        <v>48700</v>
      </c>
      <c r="K1468" s="50">
        <v>292</v>
      </c>
      <c r="L1468" s="50">
        <v>48700</v>
      </c>
      <c r="M1468" s="51"/>
      <c r="N1468" s="51"/>
      <c r="O1468" s="51"/>
      <c r="P1468" s="41"/>
      <c r="Q1468" s="51"/>
    </row>
    <row r="1469" spans="1:17" ht="12.75">
      <c r="A1469" s="41">
        <v>2015</v>
      </c>
      <c r="B1469" s="41" t="s">
        <v>2670</v>
      </c>
      <c r="C1469" s="41">
        <v>170010300</v>
      </c>
      <c r="D1469" s="41">
        <v>170010300</v>
      </c>
      <c r="E1469" s="43" t="s">
        <v>3651</v>
      </c>
      <c r="G1469" s="43" t="s">
        <v>3652</v>
      </c>
      <c r="H1469" s="41">
        <v>101</v>
      </c>
      <c r="I1469" s="43" t="s">
        <v>2689</v>
      </c>
      <c r="J1469" s="50">
        <v>134400</v>
      </c>
      <c r="K1469" s="50">
        <v>1073</v>
      </c>
      <c r="L1469" s="50">
        <v>81200</v>
      </c>
      <c r="M1469" s="51"/>
      <c r="N1469" s="51"/>
      <c r="O1469" s="51"/>
      <c r="P1469" s="41"/>
      <c r="Q1469" s="51"/>
    </row>
    <row r="1470" spans="1:17" ht="12.75">
      <c r="A1470" s="41">
        <v>2015</v>
      </c>
      <c r="B1470" s="41" t="s">
        <v>2670</v>
      </c>
      <c r="C1470" s="41">
        <v>170010400</v>
      </c>
      <c r="D1470" s="41">
        <v>170010400</v>
      </c>
      <c r="E1470" s="43" t="s">
        <v>3651</v>
      </c>
      <c r="G1470" s="43" t="s">
        <v>3652</v>
      </c>
      <c r="H1470" s="41">
        <v>101</v>
      </c>
      <c r="I1470" s="43" t="s">
        <v>2689</v>
      </c>
      <c r="J1470" s="50">
        <v>78800</v>
      </c>
      <c r="K1470" s="50">
        <v>470</v>
      </c>
      <c r="L1470" s="50">
        <v>75500</v>
      </c>
      <c r="M1470" s="51"/>
      <c r="N1470" s="51"/>
      <c r="O1470" s="51"/>
      <c r="P1470" s="41"/>
      <c r="Q1470" s="51"/>
    </row>
    <row r="1471" spans="1:17" ht="12.75">
      <c r="A1471" s="41">
        <v>2015</v>
      </c>
      <c r="B1471" s="41" t="s">
        <v>2670</v>
      </c>
      <c r="C1471" s="41">
        <v>170010500</v>
      </c>
      <c r="D1471" s="41">
        <v>170010500</v>
      </c>
      <c r="E1471" s="43" t="s">
        <v>2521</v>
      </c>
      <c r="F1471" s="43" t="s">
        <v>2522</v>
      </c>
      <c r="G1471" s="43" t="s">
        <v>2523</v>
      </c>
      <c r="H1471" s="41">
        <v>101</v>
      </c>
      <c r="I1471" s="43" t="s">
        <v>2689</v>
      </c>
      <c r="J1471" s="50">
        <v>658400</v>
      </c>
      <c r="K1471" s="50">
        <v>6454</v>
      </c>
      <c r="L1471" s="50">
        <v>0</v>
      </c>
      <c r="M1471" s="51"/>
      <c r="N1471" s="51"/>
      <c r="O1471" s="51"/>
      <c r="P1471" s="41"/>
      <c r="Q1471" s="51"/>
    </row>
    <row r="1472" spans="1:17" ht="12.75">
      <c r="A1472" s="41">
        <v>2015</v>
      </c>
      <c r="B1472" s="41" t="s">
        <v>2670</v>
      </c>
      <c r="C1472" s="41">
        <v>170010600</v>
      </c>
      <c r="D1472" s="41">
        <v>170010600</v>
      </c>
      <c r="E1472" s="43" t="s">
        <v>2103</v>
      </c>
      <c r="G1472" s="43" t="s">
        <v>2104</v>
      </c>
      <c r="H1472" s="41">
        <v>101</v>
      </c>
      <c r="I1472" s="43" t="s">
        <v>2689</v>
      </c>
      <c r="J1472" s="50">
        <v>594300</v>
      </c>
      <c r="K1472" s="50">
        <v>3268</v>
      </c>
      <c r="L1472" s="50">
        <v>114200</v>
      </c>
      <c r="M1472" s="51"/>
      <c r="N1472" s="51"/>
      <c r="O1472" s="51"/>
      <c r="P1472" s="41"/>
      <c r="Q1472" s="51"/>
    </row>
    <row r="1473" spans="1:17" ht="12.75">
      <c r="A1473" s="41">
        <v>2015</v>
      </c>
      <c r="B1473" s="41" t="s">
        <v>2670</v>
      </c>
      <c r="C1473" s="41">
        <v>170010700</v>
      </c>
      <c r="D1473" s="41">
        <v>170010700</v>
      </c>
      <c r="E1473" s="43" t="s">
        <v>2524</v>
      </c>
      <c r="F1473" s="43" t="s">
        <v>2525</v>
      </c>
      <c r="G1473" s="43" t="s">
        <v>2526</v>
      </c>
      <c r="H1473" s="41">
        <v>101</v>
      </c>
      <c r="I1473" s="43" t="s">
        <v>2689</v>
      </c>
      <c r="J1473" s="50">
        <v>473700</v>
      </c>
      <c r="K1473" s="50">
        <v>3328</v>
      </c>
      <c r="L1473" s="50">
        <v>0</v>
      </c>
      <c r="M1473" s="51"/>
      <c r="N1473" s="51"/>
      <c r="O1473" s="51"/>
      <c r="P1473" s="41"/>
      <c r="Q1473" s="51"/>
    </row>
    <row r="1474" spans="1:17" ht="12.75">
      <c r="A1474" s="41">
        <v>2015</v>
      </c>
      <c r="B1474" s="41" t="s">
        <v>2670</v>
      </c>
      <c r="C1474" s="41">
        <v>170010800</v>
      </c>
      <c r="D1474" s="41">
        <v>170010800</v>
      </c>
      <c r="E1474" s="43" t="s">
        <v>3586</v>
      </c>
      <c r="G1474" s="43" t="s">
        <v>3587</v>
      </c>
      <c r="H1474" s="41">
        <v>101</v>
      </c>
      <c r="I1474" s="43" t="s">
        <v>2689</v>
      </c>
      <c r="J1474" s="50">
        <v>1337400</v>
      </c>
      <c r="K1474" s="50">
        <v>13374</v>
      </c>
      <c r="L1474" s="50">
        <v>0</v>
      </c>
      <c r="M1474" s="51"/>
      <c r="N1474" s="51"/>
      <c r="O1474" s="51"/>
      <c r="P1474" s="41"/>
      <c r="Q1474" s="51"/>
    </row>
    <row r="1475" spans="1:17" ht="12.75">
      <c r="A1475" s="41">
        <v>2015</v>
      </c>
      <c r="B1475" s="41" t="s">
        <v>2670</v>
      </c>
      <c r="C1475" s="41">
        <v>170010900</v>
      </c>
      <c r="D1475" s="41">
        <v>170010900</v>
      </c>
      <c r="E1475" s="43" t="s">
        <v>1638</v>
      </c>
      <c r="G1475" s="43" t="s">
        <v>1639</v>
      </c>
      <c r="H1475" s="41">
        <v>101</v>
      </c>
      <c r="I1475" s="43" t="s">
        <v>2689</v>
      </c>
      <c r="J1475" s="50">
        <v>766200</v>
      </c>
      <c r="K1475" s="50">
        <v>7662</v>
      </c>
      <c r="L1475" s="50">
        <v>0</v>
      </c>
      <c r="M1475" s="51"/>
      <c r="N1475" s="51"/>
      <c r="O1475" s="51"/>
      <c r="P1475" s="41"/>
      <c r="Q1475" s="51"/>
    </row>
    <row r="1476" spans="1:17" ht="12.75">
      <c r="A1476" s="41">
        <v>2015</v>
      </c>
      <c r="B1476" s="41" t="s">
        <v>2670</v>
      </c>
      <c r="C1476" s="41">
        <v>170011000</v>
      </c>
      <c r="D1476" s="41">
        <v>170011000</v>
      </c>
      <c r="E1476" s="43" t="s">
        <v>2527</v>
      </c>
      <c r="G1476" s="43" t="s">
        <v>2528</v>
      </c>
      <c r="H1476" s="41">
        <v>106</v>
      </c>
      <c r="I1476" s="43" t="s">
        <v>2805</v>
      </c>
      <c r="J1476" s="50">
        <v>1660700</v>
      </c>
      <c r="K1476" s="50">
        <v>8426</v>
      </c>
      <c r="L1476" s="50">
        <v>83900</v>
      </c>
      <c r="M1476" s="51"/>
      <c r="N1476" s="51"/>
      <c r="O1476" s="51"/>
      <c r="P1476" s="41"/>
      <c r="Q1476" s="51"/>
    </row>
    <row r="1477" spans="1:17" ht="12.75">
      <c r="A1477" s="41">
        <v>2015</v>
      </c>
      <c r="B1477" s="41" t="s">
        <v>2670</v>
      </c>
      <c r="C1477" s="41">
        <v>170011100</v>
      </c>
      <c r="D1477" s="41">
        <v>170011100</v>
      </c>
      <c r="E1477" s="43" t="s">
        <v>2517</v>
      </c>
      <c r="G1477" s="43" t="s">
        <v>2518</v>
      </c>
      <c r="H1477" s="41">
        <v>106</v>
      </c>
      <c r="I1477" s="43" t="s">
        <v>2805</v>
      </c>
      <c r="J1477" s="50">
        <v>83700</v>
      </c>
      <c r="K1477" s="50">
        <v>837</v>
      </c>
      <c r="L1477" s="50">
        <v>0</v>
      </c>
      <c r="M1477" s="51"/>
      <c r="N1477" s="51"/>
      <c r="O1477" s="51"/>
      <c r="P1477" s="41"/>
      <c r="Q1477" s="51"/>
    </row>
    <row r="1478" spans="1:17" ht="12.75">
      <c r="A1478" s="41">
        <v>2015</v>
      </c>
      <c r="B1478" s="41" t="s">
        <v>2670</v>
      </c>
      <c r="C1478" s="41">
        <v>170020100</v>
      </c>
      <c r="D1478" s="41">
        <v>170020100</v>
      </c>
      <c r="E1478" s="43" t="s">
        <v>2529</v>
      </c>
      <c r="G1478" s="43" t="s">
        <v>2530</v>
      </c>
      <c r="H1478" s="41">
        <v>101</v>
      </c>
      <c r="I1478" s="43" t="s">
        <v>2689</v>
      </c>
      <c r="J1478" s="50">
        <v>751000</v>
      </c>
      <c r="K1478" s="50">
        <v>7510</v>
      </c>
      <c r="L1478" s="50">
        <v>0</v>
      </c>
      <c r="M1478" s="51"/>
      <c r="N1478" s="51"/>
      <c r="O1478" s="51"/>
      <c r="P1478" s="41"/>
      <c r="Q1478" s="51"/>
    </row>
    <row r="1479" spans="1:17" ht="12.75">
      <c r="A1479" s="41">
        <v>2015</v>
      </c>
      <c r="B1479" s="41" t="s">
        <v>2670</v>
      </c>
      <c r="C1479" s="41">
        <v>170020150</v>
      </c>
      <c r="D1479" s="41">
        <v>170020150</v>
      </c>
      <c r="E1479" s="43" t="s">
        <v>1638</v>
      </c>
      <c r="G1479" s="43" t="s">
        <v>1639</v>
      </c>
      <c r="H1479" s="41">
        <v>101</v>
      </c>
      <c r="I1479" s="43" t="s">
        <v>2689</v>
      </c>
      <c r="J1479" s="50">
        <v>702200</v>
      </c>
      <c r="K1479" s="50">
        <v>3511</v>
      </c>
      <c r="L1479" s="50">
        <v>0</v>
      </c>
      <c r="M1479" s="51"/>
      <c r="N1479" s="51"/>
      <c r="O1479" s="51"/>
      <c r="P1479" s="41"/>
      <c r="Q1479" s="51"/>
    </row>
    <row r="1480" spans="1:17" ht="12.75">
      <c r="A1480" s="41">
        <v>2015</v>
      </c>
      <c r="B1480" s="41" t="s">
        <v>2670</v>
      </c>
      <c r="C1480" s="41">
        <v>170020200</v>
      </c>
      <c r="D1480" s="41">
        <v>170020200</v>
      </c>
      <c r="E1480" s="43" t="s">
        <v>1638</v>
      </c>
      <c r="G1480" s="43" t="s">
        <v>1639</v>
      </c>
      <c r="H1480" s="41">
        <v>101</v>
      </c>
      <c r="I1480" s="43" t="s">
        <v>2689</v>
      </c>
      <c r="J1480" s="50">
        <v>332800</v>
      </c>
      <c r="K1480" s="50">
        <v>2870</v>
      </c>
      <c r="L1480" s="50">
        <v>267600</v>
      </c>
      <c r="M1480" s="51"/>
      <c r="N1480" s="51"/>
      <c r="O1480" s="51"/>
      <c r="P1480" s="41"/>
      <c r="Q1480" s="51"/>
    </row>
    <row r="1481" spans="1:17" ht="12.75">
      <c r="A1481" s="41">
        <v>2015</v>
      </c>
      <c r="B1481" s="41" t="s">
        <v>2670</v>
      </c>
      <c r="C1481" s="41">
        <v>170020300</v>
      </c>
      <c r="D1481" s="41">
        <v>170020300</v>
      </c>
      <c r="E1481" s="43" t="s">
        <v>3586</v>
      </c>
      <c r="G1481" s="43" t="s">
        <v>3587</v>
      </c>
      <c r="H1481" s="41">
        <v>101</v>
      </c>
      <c r="I1481" s="43" t="s">
        <v>2689</v>
      </c>
      <c r="J1481" s="50">
        <v>1653600</v>
      </c>
      <c r="K1481" s="50">
        <v>9513</v>
      </c>
      <c r="L1481" s="50">
        <v>274100</v>
      </c>
      <c r="M1481" s="51"/>
      <c r="N1481" s="51"/>
      <c r="O1481" s="51"/>
      <c r="P1481" s="41"/>
      <c r="Q1481" s="51"/>
    </row>
    <row r="1482" spans="1:17" ht="12.75">
      <c r="A1482" s="41">
        <v>2015</v>
      </c>
      <c r="B1482" s="41" t="s">
        <v>2670</v>
      </c>
      <c r="C1482" s="41">
        <v>170020400</v>
      </c>
      <c r="D1482" s="41">
        <v>170020400</v>
      </c>
      <c r="E1482" s="43" t="s">
        <v>2531</v>
      </c>
      <c r="G1482" s="43" t="s">
        <v>2532</v>
      </c>
      <c r="H1482" s="41">
        <v>101</v>
      </c>
      <c r="I1482" s="43" t="s">
        <v>2689</v>
      </c>
      <c r="J1482" s="50">
        <v>1309200</v>
      </c>
      <c r="K1482" s="50">
        <v>13092</v>
      </c>
      <c r="L1482" s="50">
        <v>0</v>
      </c>
      <c r="M1482" s="51"/>
      <c r="N1482" s="51"/>
      <c r="O1482" s="51"/>
      <c r="P1482" s="41"/>
      <c r="Q1482" s="51"/>
    </row>
    <row r="1483" spans="1:17" ht="12.75">
      <c r="A1483" s="41">
        <v>2015</v>
      </c>
      <c r="B1483" s="41" t="s">
        <v>2670</v>
      </c>
      <c r="C1483" s="41">
        <v>170020450</v>
      </c>
      <c r="D1483" s="41">
        <v>170020450</v>
      </c>
      <c r="E1483" s="43" t="s">
        <v>2533</v>
      </c>
      <c r="G1483" s="43" t="s">
        <v>2534</v>
      </c>
      <c r="H1483" s="41">
        <v>201</v>
      </c>
      <c r="I1483" s="43" t="s">
        <v>2681</v>
      </c>
      <c r="J1483" s="50">
        <v>137600</v>
      </c>
      <c r="K1483" s="50">
        <v>1314</v>
      </c>
      <c r="L1483" s="50">
        <v>137600</v>
      </c>
      <c r="M1483" s="51"/>
      <c r="N1483" s="51"/>
      <c r="O1483" s="51"/>
      <c r="P1483" s="41"/>
      <c r="Q1483" s="51"/>
    </row>
    <row r="1484" spans="1:17" ht="12.75">
      <c r="A1484" s="41">
        <v>2015</v>
      </c>
      <c r="B1484" s="41" t="s">
        <v>2670</v>
      </c>
      <c r="C1484" s="41">
        <v>170020500</v>
      </c>
      <c r="D1484" s="41">
        <v>170020500</v>
      </c>
      <c r="E1484" s="43" t="s">
        <v>2535</v>
      </c>
      <c r="F1484" s="43" t="s">
        <v>2536</v>
      </c>
      <c r="G1484" s="43" t="s">
        <v>2537</v>
      </c>
      <c r="H1484" s="41">
        <v>101</v>
      </c>
      <c r="I1484" s="43" t="s">
        <v>2689</v>
      </c>
      <c r="J1484" s="50">
        <v>1378200</v>
      </c>
      <c r="K1484" s="50">
        <v>13782</v>
      </c>
      <c r="L1484" s="50">
        <v>0</v>
      </c>
      <c r="M1484" s="51"/>
      <c r="N1484" s="51"/>
      <c r="O1484" s="51"/>
      <c r="P1484" s="41"/>
      <c r="Q1484" s="51"/>
    </row>
    <row r="1485" spans="1:17" ht="12.75">
      <c r="A1485" s="41">
        <v>2015</v>
      </c>
      <c r="B1485" s="41" t="s">
        <v>2670</v>
      </c>
      <c r="C1485" s="41">
        <v>170030100</v>
      </c>
      <c r="D1485" s="41">
        <v>170030100</v>
      </c>
      <c r="E1485" s="43" t="s">
        <v>2538</v>
      </c>
      <c r="F1485" s="43" t="s">
        <v>2536</v>
      </c>
      <c r="G1485" s="43" t="s">
        <v>2539</v>
      </c>
      <c r="H1485" s="41">
        <v>101</v>
      </c>
      <c r="I1485" s="43" t="s">
        <v>2689</v>
      </c>
      <c r="J1485" s="50">
        <v>626600</v>
      </c>
      <c r="K1485" s="50">
        <v>6266</v>
      </c>
      <c r="L1485" s="50">
        <v>0</v>
      </c>
      <c r="M1485" s="51"/>
      <c r="N1485" s="51"/>
      <c r="O1485" s="51"/>
      <c r="P1485" s="41"/>
      <c r="Q1485" s="51"/>
    </row>
    <row r="1486" spans="1:17" ht="12.75">
      <c r="A1486" s="41">
        <v>2015</v>
      </c>
      <c r="B1486" s="41" t="s">
        <v>2670</v>
      </c>
      <c r="C1486" s="41">
        <v>170030200</v>
      </c>
      <c r="D1486" s="41">
        <v>170030200</v>
      </c>
      <c r="E1486" s="43" t="s">
        <v>2540</v>
      </c>
      <c r="F1486" s="43" t="s">
        <v>1607</v>
      </c>
      <c r="G1486" s="43" t="s">
        <v>2541</v>
      </c>
      <c r="H1486" s="41">
        <v>101</v>
      </c>
      <c r="I1486" s="43" t="s">
        <v>2689</v>
      </c>
      <c r="J1486" s="50">
        <v>651400</v>
      </c>
      <c r="K1486" s="50">
        <v>6514</v>
      </c>
      <c r="L1486" s="50">
        <v>0</v>
      </c>
      <c r="M1486" s="51"/>
      <c r="N1486" s="51"/>
      <c r="O1486" s="51"/>
      <c r="P1486" s="41"/>
      <c r="Q1486" s="51"/>
    </row>
    <row r="1487" spans="1:17" ht="12.75">
      <c r="A1487" s="41">
        <v>2015</v>
      </c>
      <c r="B1487" s="41" t="s">
        <v>2670</v>
      </c>
      <c r="C1487" s="41">
        <v>170030300</v>
      </c>
      <c r="D1487" s="41">
        <v>170030300</v>
      </c>
      <c r="E1487" s="43" t="s">
        <v>2535</v>
      </c>
      <c r="F1487" s="43" t="s">
        <v>2536</v>
      </c>
      <c r="G1487" s="43" t="s">
        <v>2537</v>
      </c>
      <c r="H1487" s="41">
        <v>101</v>
      </c>
      <c r="I1487" s="43" t="s">
        <v>2689</v>
      </c>
      <c r="J1487" s="50">
        <v>1803500</v>
      </c>
      <c r="K1487" s="50">
        <v>17518</v>
      </c>
      <c r="L1487" s="50">
        <v>110900</v>
      </c>
      <c r="M1487" s="51"/>
      <c r="N1487" s="51"/>
      <c r="O1487" s="51"/>
      <c r="P1487" s="41"/>
      <c r="Q1487" s="51"/>
    </row>
    <row r="1488" spans="1:17" ht="12.75">
      <c r="A1488" s="41">
        <v>2015</v>
      </c>
      <c r="B1488" s="41" t="s">
        <v>2670</v>
      </c>
      <c r="C1488" s="41">
        <v>170030400</v>
      </c>
      <c r="D1488" s="41">
        <v>170030400</v>
      </c>
      <c r="E1488" s="43" t="s">
        <v>2542</v>
      </c>
      <c r="F1488" s="43" t="s">
        <v>2543</v>
      </c>
      <c r="G1488" s="43" t="s">
        <v>2544</v>
      </c>
      <c r="H1488" s="41">
        <v>101</v>
      </c>
      <c r="I1488" s="43" t="s">
        <v>2689</v>
      </c>
      <c r="J1488" s="50">
        <v>1384500</v>
      </c>
      <c r="K1488" s="50">
        <v>13845</v>
      </c>
      <c r="L1488" s="50">
        <v>0</v>
      </c>
      <c r="M1488" s="51"/>
      <c r="N1488" s="51"/>
      <c r="O1488" s="51"/>
      <c r="P1488" s="41"/>
      <c r="Q1488" s="51"/>
    </row>
    <row r="1489" spans="1:17" ht="12.75">
      <c r="A1489" s="41">
        <v>2015</v>
      </c>
      <c r="B1489" s="41" t="s">
        <v>2670</v>
      </c>
      <c r="C1489" s="41">
        <v>170030500</v>
      </c>
      <c r="D1489" s="41">
        <v>170030500</v>
      </c>
      <c r="E1489" s="43" t="s">
        <v>2545</v>
      </c>
      <c r="G1489" s="43" t="s">
        <v>2546</v>
      </c>
      <c r="H1489" s="41">
        <v>101</v>
      </c>
      <c r="I1489" s="43" t="s">
        <v>2689</v>
      </c>
      <c r="J1489" s="50">
        <v>1423600</v>
      </c>
      <c r="K1489" s="50">
        <v>7293</v>
      </c>
      <c r="L1489" s="50">
        <v>92800</v>
      </c>
      <c r="M1489" s="51"/>
      <c r="N1489" s="51"/>
      <c r="O1489" s="51"/>
      <c r="P1489" s="41"/>
      <c r="Q1489" s="51"/>
    </row>
    <row r="1490" spans="1:17" ht="12.75">
      <c r="A1490" s="41">
        <v>2015</v>
      </c>
      <c r="B1490" s="41" t="s">
        <v>2670</v>
      </c>
      <c r="C1490" s="41">
        <v>170040200</v>
      </c>
      <c r="D1490" s="41">
        <v>170040200</v>
      </c>
      <c r="E1490" s="43" t="s">
        <v>2535</v>
      </c>
      <c r="F1490" s="43" t="s">
        <v>2536</v>
      </c>
      <c r="G1490" s="43" t="s">
        <v>2537</v>
      </c>
      <c r="H1490" s="41">
        <v>101</v>
      </c>
      <c r="I1490" s="43" t="s">
        <v>2689</v>
      </c>
      <c r="J1490" s="50">
        <v>676200</v>
      </c>
      <c r="K1490" s="50">
        <v>6762</v>
      </c>
      <c r="L1490" s="50">
        <v>0</v>
      </c>
      <c r="M1490" s="51"/>
      <c r="N1490" s="51"/>
      <c r="O1490" s="51"/>
      <c r="P1490" s="41"/>
      <c r="Q1490" s="51"/>
    </row>
    <row r="1491" spans="1:17" ht="12.75">
      <c r="A1491" s="41">
        <v>2015</v>
      </c>
      <c r="B1491" s="41" t="s">
        <v>2670</v>
      </c>
      <c r="C1491" s="41">
        <v>170040300</v>
      </c>
      <c r="D1491" s="41">
        <v>170040300</v>
      </c>
      <c r="E1491" s="43" t="s">
        <v>2547</v>
      </c>
      <c r="G1491" s="43" t="s">
        <v>2547</v>
      </c>
      <c r="H1491" s="41">
        <v>101</v>
      </c>
      <c r="I1491" s="43" t="s">
        <v>2689</v>
      </c>
      <c r="J1491" s="50">
        <v>1927800</v>
      </c>
      <c r="K1491" s="50">
        <v>18933</v>
      </c>
      <c r="L1491" s="50">
        <v>0</v>
      </c>
      <c r="M1491" s="51"/>
      <c r="N1491" s="51"/>
      <c r="O1491" s="51"/>
      <c r="P1491" s="41"/>
      <c r="Q1491" s="51"/>
    </row>
    <row r="1492" spans="1:17" ht="12.75">
      <c r="A1492" s="41">
        <v>2015</v>
      </c>
      <c r="B1492" s="41" t="s">
        <v>2670</v>
      </c>
      <c r="C1492" s="41">
        <v>170090100</v>
      </c>
      <c r="D1492" s="41">
        <v>170090100</v>
      </c>
      <c r="E1492" s="43" t="s">
        <v>2548</v>
      </c>
      <c r="G1492" s="43" t="s">
        <v>2549</v>
      </c>
      <c r="H1492" s="41">
        <v>101</v>
      </c>
      <c r="I1492" s="43" t="s">
        <v>2689</v>
      </c>
      <c r="J1492" s="50">
        <v>875500</v>
      </c>
      <c r="K1492" s="50">
        <v>4824</v>
      </c>
      <c r="L1492" s="50">
        <v>0</v>
      </c>
      <c r="M1492" s="51"/>
      <c r="N1492" s="51"/>
      <c r="O1492" s="51"/>
      <c r="P1492" s="41"/>
      <c r="Q1492" s="51"/>
    </row>
    <row r="1493" spans="1:17" ht="12.75">
      <c r="A1493" s="41">
        <v>2015</v>
      </c>
      <c r="B1493" s="41" t="s">
        <v>2670</v>
      </c>
      <c r="C1493" s="41">
        <v>170090400</v>
      </c>
      <c r="D1493" s="41">
        <v>170090400</v>
      </c>
      <c r="E1493" s="43" t="s">
        <v>2547</v>
      </c>
      <c r="G1493" s="43" t="s">
        <v>2547</v>
      </c>
      <c r="H1493" s="41">
        <v>101</v>
      </c>
      <c r="I1493" s="43" t="s">
        <v>2689</v>
      </c>
      <c r="J1493" s="50">
        <v>604800</v>
      </c>
      <c r="K1493" s="50">
        <v>6048</v>
      </c>
      <c r="L1493" s="50">
        <v>0</v>
      </c>
      <c r="M1493" s="51"/>
      <c r="N1493" s="51"/>
      <c r="O1493" s="51"/>
      <c r="P1493" s="41"/>
      <c r="Q1493" s="51"/>
    </row>
    <row r="1494" spans="1:17" ht="12.75">
      <c r="A1494" s="41">
        <v>2015</v>
      </c>
      <c r="B1494" s="41" t="s">
        <v>2670</v>
      </c>
      <c r="C1494" s="41">
        <v>170090500</v>
      </c>
      <c r="D1494" s="41">
        <v>170090500</v>
      </c>
      <c r="E1494" s="43" t="s">
        <v>4013</v>
      </c>
      <c r="F1494" s="43" t="s">
        <v>4014</v>
      </c>
      <c r="G1494" s="43" t="s">
        <v>4015</v>
      </c>
      <c r="H1494" s="41">
        <v>101</v>
      </c>
      <c r="I1494" s="43" t="s">
        <v>2689</v>
      </c>
      <c r="J1494" s="50">
        <v>621000</v>
      </c>
      <c r="K1494" s="50">
        <v>3105</v>
      </c>
      <c r="L1494" s="50">
        <v>0</v>
      </c>
      <c r="M1494" s="51"/>
      <c r="N1494" s="51"/>
      <c r="O1494" s="51"/>
      <c r="P1494" s="41"/>
      <c r="Q1494" s="51"/>
    </row>
    <row r="1495" spans="1:17" ht="12.75">
      <c r="A1495" s="41">
        <v>2015</v>
      </c>
      <c r="B1495" s="41" t="s">
        <v>2670</v>
      </c>
      <c r="C1495" s="41">
        <v>170090600</v>
      </c>
      <c r="D1495" s="41">
        <v>170090600</v>
      </c>
      <c r="E1495" s="43" t="s">
        <v>2550</v>
      </c>
      <c r="G1495" s="43" t="s">
        <v>2551</v>
      </c>
      <c r="H1495" s="41">
        <v>201</v>
      </c>
      <c r="I1495" s="43" t="s">
        <v>2681</v>
      </c>
      <c r="J1495" s="50">
        <v>187100</v>
      </c>
      <c r="K1495" s="50">
        <v>1667</v>
      </c>
      <c r="L1495" s="50">
        <v>187100</v>
      </c>
      <c r="M1495" s="51"/>
      <c r="N1495" s="51"/>
      <c r="O1495" s="51"/>
      <c r="P1495" s="41"/>
      <c r="Q1495" s="51"/>
    </row>
    <row r="1496" spans="1:17" ht="12.75">
      <c r="A1496" s="41">
        <v>2015</v>
      </c>
      <c r="B1496" s="41" t="s">
        <v>2670</v>
      </c>
      <c r="C1496" s="41">
        <v>170090700</v>
      </c>
      <c r="D1496" s="41">
        <v>170090700</v>
      </c>
      <c r="E1496" s="43" t="s">
        <v>2552</v>
      </c>
      <c r="G1496" s="43" t="s">
        <v>2553</v>
      </c>
      <c r="H1496" s="41">
        <v>101</v>
      </c>
      <c r="I1496" s="43" t="s">
        <v>2689</v>
      </c>
      <c r="J1496" s="50">
        <v>644100</v>
      </c>
      <c r="K1496" s="50">
        <v>4831</v>
      </c>
      <c r="L1496" s="50">
        <v>0</v>
      </c>
      <c r="M1496" s="51"/>
      <c r="N1496" s="51"/>
      <c r="O1496" s="51"/>
      <c r="P1496" s="41"/>
      <c r="Q1496" s="51"/>
    </row>
    <row r="1497" spans="1:17" ht="12.75">
      <c r="A1497" s="41">
        <v>2015</v>
      </c>
      <c r="B1497" s="41" t="s">
        <v>2670</v>
      </c>
      <c r="C1497" s="41">
        <v>170090800</v>
      </c>
      <c r="D1497" s="41">
        <v>170090800</v>
      </c>
      <c r="E1497" s="43" t="s">
        <v>2554</v>
      </c>
      <c r="G1497" s="43" t="s">
        <v>2555</v>
      </c>
      <c r="H1497" s="41">
        <v>201</v>
      </c>
      <c r="I1497" s="43" t="s">
        <v>2681</v>
      </c>
      <c r="J1497" s="50">
        <v>102600</v>
      </c>
      <c r="K1497" s="50">
        <v>746</v>
      </c>
      <c r="L1497" s="50">
        <v>102600</v>
      </c>
      <c r="M1497" s="51"/>
      <c r="N1497" s="51"/>
      <c r="O1497" s="51"/>
      <c r="P1497" s="41"/>
      <c r="Q1497" s="51"/>
    </row>
    <row r="1498" spans="1:17" ht="12.75">
      <c r="A1498" s="41">
        <v>2015</v>
      </c>
      <c r="B1498" s="41" t="s">
        <v>2670</v>
      </c>
      <c r="C1498" s="41">
        <v>170090900</v>
      </c>
      <c r="D1498" s="41">
        <v>170090900</v>
      </c>
      <c r="E1498" s="43" t="s">
        <v>2548</v>
      </c>
      <c r="G1498" s="43" t="s">
        <v>2549</v>
      </c>
      <c r="H1498" s="41">
        <v>101</v>
      </c>
      <c r="I1498" s="43" t="s">
        <v>2689</v>
      </c>
      <c r="J1498" s="50">
        <v>1430800</v>
      </c>
      <c r="K1498" s="50">
        <v>7627</v>
      </c>
      <c r="L1498" s="50">
        <v>168000</v>
      </c>
      <c r="M1498" s="51"/>
      <c r="N1498" s="51"/>
      <c r="O1498" s="51"/>
      <c r="P1498" s="41"/>
      <c r="Q1498" s="51"/>
    </row>
    <row r="1499" spans="1:17" ht="12.75">
      <c r="A1499" s="41">
        <v>2015</v>
      </c>
      <c r="B1499" s="41" t="s">
        <v>2670</v>
      </c>
      <c r="C1499" s="41">
        <v>170100100</v>
      </c>
      <c r="D1499" s="41">
        <v>170100100</v>
      </c>
      <c r="E1499" s="43" t="s">
        <v>2556</v>
      </c>
      <c r="F1499" s="43" t="s">
        <v>2557</v>
      </c>
      <c r="G1499" s="43" t="s">
        <v>2558</v>
      </c>
      <c r="H1499" s="41">
        <v>101</v>
      </c>
      <c r="I1499" s="43" t="s">
        <v>2689</v>
      </c>
      <c r="J1499" s="50">
        <v>812000</v>
      </c>
      <c r="K1499" s="50">
        <v>4263</v>
      </c>
      <c r="L1499" s="50">
        <v>103700</v>
      </c>
      <c r="M1499" s="51"/>
      <c r="N1499" s="51"/>
      <c r="O1499" s="51"/>
      <c r="P1499" s="41"/>
      <c r="Q1499" s="51"/>
    </row>
    <row r="1500" spans="1:17" ht="12.75">
      <c r="A1500" s="41">
        <v>2015</v>
      </c>
      <c r="B1500" s="41" t="s">
        <v>2670</v>
      </c>
      <c r="C1500" s="41">
        <v>170100200</v>
      </c>
      <c r="D1500" s="41">
        <v>170100200</v>
      </c>
      <c r="E1500" s="43" t="s">
        <v>2542</v>
      </c>
      <c r="F1500" s="43" t="s">
        <v>2543</v>
      </c>
      <c r="G1500" s="43" t="s">
        <v>2544</v>
      </c>
      <c r="H1500" s="41">
        <v>101</v>
      </c>
      <c r="I1500" s="43" t="s">
        <v>2689</v>
      </c>
      <c r="J1500" s="50">
        <v>639000</v>
      </c>
      <c r="K1500" s="50">
        <v>6390</v>
      </c>
      <c r="L1500" s="50">
        <v>0</v>
      </c>
      <c r="M1500" s="51"/>
      <c r="N1500" s="51"/>
      <c r="O1500" s="51"/>
      <c r="P1500" s="41"/>
      <c r="Q1500" s="51"/>
    </row>
    <row r="1501" spans="1:17" ht="12.75">
      <c r="A1501" s="41">
        <v>2015</v>
      </c>
      <c r="B1501" s="41" t="s">
        <v>2670</v>
      </c>
      <c r="C1501" s="41">
        <v>170100300</v>
      </c>
      <c r="D1501" s="41">
        <v>170100300</v>
      </c>
      <c r="E1501" s="43" t="s">
        <v>2559</v>
      </c>
      <c r="G1501" s="43" t="s">
        <v>2560</v>
      </c>
      <c r="H1501" s="41">
        <v>101</v>
      </c>
      <c r="I1501" s="43" t="s">
        <v>2689</v>
      </c>
      <c r="J1501" s="50">
        <v>982300</v>
      </c>
      <c r="K1501" s="50">
        <v>5192</v>
      </c>
      <c r="L1501" s="50">
        <v>139600</v>
      </c>
      <c r="M1501" s="51"/>
      <c r="N1501" s="51"/>
      <c r="O1501" s="51"/>
      <c r="P1501" s="41"/>
      <c r="Q1501" s="51"/>
    </row>
    <row r="1502" spans="1:17" ht="12.75">
      <c r="A1502" s="41">
        <v>2015</v>
      </c>
      <c r="B1502" s="41" t="s">
        <v>2670</v>
      </c>
      <c r="C1502" s="41">
        <v>170100375</v>
      </c>
      <c r="D1502" s="41">
        <v>170100375</v>
      </c>
      <c r="E1502" s="43" t="s">
        <v>2559</v>
      </c>
      <c r="G1502" s="43" t="s">
        <v>2560</v>
      </c>
      <c r="H1502" s="41">
        <v>101</v>
      </c>
      <c r="I1502" s="43" t="s">
        <v>2689</v>
      </c>
      <c r="J1502" s="50">
        <v>309500</v>
      </c>
      <c r="K1502" s="50">
        <v>1548</v>
      </c>
      <c r="L1502" s="50">
        <v>0</v>
      </c>
      <c r="M1502" s="51"/>
      <c r="N1502" s="51"/>
      <c r="O1502" s="51"/>
      <c r="P1502" s="41"/>
      <c r="Q1502" s="51"/>
    </row>
    <row r="1503" spans="1:17" ht="12.75">
      <c r="A1503" s="41">
        <v>2015</v>
      </c>
      <c r="B1503" s="41" t="s">
        <v>2670</v>
      </c>
      <c r="C1503" s="41">
        <v>170100400</v>
      </c>
      <c r="D1503" s="41">
        <v>170100400</v>
      </c>
      <c r="E1503" s="43" t="s">
        <v>2556</v>
      </c>
      <c r="F1503" s="43" t="s">
        <v>2557</v>
      </c>
      <c r="G1503" s="43" t="s">
        <v>2558</v>
      </c>
      <c r="H1503" s="41">
        <v>101</v>
      </c>
      <c r="I1503" s="43" t="s">
        <v>2689</v>
      </c>
      <c r="J1503" s="50">
        <v>672800</v>
      </c>
      <c r="K1503" s="50">
        <v>3364</v>
      </c>
      <c r="L1503" s="50">
        <v>0</v>
      </c>
      <c r="M1503" s="51"/>
      <c r="N1503" s="51"/>
      <c r="O1503" s="51"/>
      <c r="P1503" s="41"/>
      <c r="Q1503" s="51"/>
    </row>
    <row r="1504" spans="1:17" ht="12.75">
      <c r="A1504" s="41">
        <v>2015</v>
      </c>
      <c r="B1504" s="41" t="s">
        <v>2670</v>
      </c>
      <c r="C1504" s="41">
        <v>170100500</v>
      </c>
      <c r="D1504" s="41">
        <v>170100500</v>
      </c>
      <c r="E1504" s="43" t="s">
        <v>2548</v>
      </c>
      <c r="G1504" s="43" t="s">
        <v>2549</v>
      </c>
      <c r="H1504" s="41">
        <v>101</v>
      </c>
      <c r="I1504" s="43" t="s">
        <v>2689</v>
      </c>
      <c r="J1504" s="50">
        <v>615100</v>
      </c>
      <c r="K1504" s="50">
        <v>6151</v>
      </c>
      <c r="L1504" s="50">
        <v>0</v>
      </c>
      <c r="M1504" s="51"/>
      <c r="N1504" s="51"/>
      <c r="O1504" s="51"/>
      <c r="P1504" s="41"/>
      <c r="Q1504" s="51"/>
    </row>
    <row r="1505" spans="1:17" ht="12.75">
      <c r="A1505" s="41">
        <v>2015</v>
      </c>
      <c r="B1505" s="41" t="s">
        <v>2670</v>
      </c>
      <c r="C1505" s="41">
        <v>170100550</v>
      </c>
      <c r="D1505" s="41">
        <v>170100550</v>
      </c>
      <c r="E1505" s="43" t="s">
        <v>2561</v>
      </c>
      <c r="G1505" s="43" t="s">
        <v>2562</v>
      </c>
      <c r="H1505" s="41">
        <v>101</v>
      </c>
      <c r="I1505" s="43" t="s">
        <v>2689</v>
      </c>
      <c r="J1505" s="50">
        <v>128300</v>
      </c>
      <c r="K1505" s="50">
        <v>492</v>
      </c>
      <c r="L1505" s="50">
        <v>0</v>
      </c>
      <c r="M1505" s="51"/>
      <c r="N1505" s="51"/>
      <c r="O1505" s="51"/>
      <c r="P1505" s="41"/>
      <c r="Q1505" s="51"/>
    </row>
    <row r="1506" spans="1:17" ht="12.75">
      <c r="A1506" s="41">
        <v>2015</v>
      </c>
      <c r="B1506" s="41" t="s">
        <v>2670</v>
      </c>
      <c r="C1506" s="41">
        <v>170100600</v>
      </c>
      <c r="D1506" s="41">
        <v>170100600</v>
      </c>
      <c r="E1506" s="43" t="s">
        <v>2563</v>
      </c>
      <c r="F1506" s="43" t="s">
        <v>2564</v>
      </c>
      <c r="G1506" s="43" t="s">
        <v>2565</v>
      </c>
      <c r="H1506" s="41">
        <v>101</v>
      </c>
      <c r="I1506" s="43" t="s">
        <v>2689</v>
      </c>
      <c r="J1506" s="50">
        <v>1275500</v>
      </c>
      <c r="K1506" s="50">
        <v>6882</v>
      </c>
      <c r="L1506" s="50">
        <v>148600</v>
      </c>
      <c r="M1506" s="51"/>
      <c r="N1506" s="51"/>
      <c r="O1506" s="51"/>
      <c r="P1506" s="41"/>
      <c r="Q1506" s="51"/>
    </row>
    <row r="1507" spans="1:17" ht="12.75">
      <c r="A1507" s="41">
        <v>2015</v>
      </c>
      <c r="B1507" s="41" t="s">
        <v>2670</v>
      </c>
      <c r="C1507" s="41">
        <v>170100700</v>
      </c>
      <c r="D1507" s="41">
        <v>170100700</v>
      </c>
      <c r="E1507" s="43" t="s">
        <v>2566</v>
      </c>
      <c r="G1507" s="43" t="s">
        <v>2567</v>
      </c>
      <c r="H1507" s="41">
        <v>101</v>
      </c>
      <c r="I1507" s="43" t="s">
        <v>2689</v>
      </c>
      <c r="J1507" s="50">
        <v>869600</v>
      </c>
      <c r="K1507" s="50">
        <v>8696</v>
      </c>
      <c r="L1507" s="50">
        <v>0</v>
      </c>
      <c r="M1507" s="51"/>
      <c r="N1507" s="51"/>
      <c r="O1507" s="51"/>
      <c r="P1507" s="41"/>
      <c r="Q1507" s="51"/>
    </row>
    <row r="1508" spans="1:17" ht="12.75">
      <c r="A1508" s="41">
        <v>2015</v>
      </c>
      <c r="B1508" s="41" t="s">
        <v>2670</v>
      </c>
      <c r="C1508" s="41">
        <v>170100750</v>
      </c>
      <c r="D1508" s="41">
        <v>170100750</v>
      </c>
      <c r="E1508" s="43" t="s">
        <v>2568</v>
      </c>
      <c r="G1508" s="43" t="s">
        <v>2569</v>
      </c>
      <c r="H1508" s="41">
        <v>101</v>
      </c>
      <c r="I1508" s="43" t="s">
        <v>2689</v>
      </c>
      <c r="J1508" s="50">
        <v>137700</v>
      </c>
      <c r="K1508" s="50">
        <v>750</v>
      </c>
      <c r="L1508" s="50">
        <v>61900</v>
      </c>
      <c r="M1508" s="51"/>
      <c r="N1508" s="51"/>
      <c r="O1508" s="51"/>
      <c r="P1508" s="41"/>
      <c r="Q1508" s="51"/>
    </row>
    <row r="1509" spans="1:17" ht="12.75">
      <c r="A1509" s="41">
        <v>2015</v>
      </c>
      <c r="B1509" s="41" t="s">
        <v>2670</v>
      </c>
      <c r="C1509" s="41">
        <v>170100800</v>
      </c>
      <c r="D1509" s="41">
        <v>170100800</v>
      </c>
      <c r="E1509" s="43" t="s">
        <v>2556</v>
      </c>
      <c r="F1509" s="43" t="s">
        <v>2557</v>
      </c>
      <c r="G1509" s="43" t="s">
        <v>2558</v>
      </c>
      <c r="H1509" s="41">
        <v>101</v>
      </c>
      <c r="I1509" s="43" t="s">
        <v>2689</v>
      </c>
      <c r="J1509" s="50">
        <v>321400</v>
      </c>
      <c r="K1509" s="50">
        <v>2193</v>
      </c>
      <c r="L1509" s="50">
        <v>0</v>
      </c>
      <c r="M1509" s="51"/>
      <c r="N1509" s="51"/>
      <c r="O1509" s="51"/>
      <c r="P1509" s="41"/>
      <c r="Q1509" s="51"/>
    </row>
    <row r="1510" spans="1:17" ht="12.75">
      <c r="A1510" s="41">
        <v>2015</v>
      </c>
      <c r="B1510" s="41" t="s">
        <v>2670</v>
      </c>
      <c r="C1510" s="41">
        <v>170110100</v>
      </c>
      <c r="D1510" s="41">
        <v>170110100</v>
      </c>
      <c r="E1510" s="43" t="s">
        <v>2517</v>
      </c>
      <c r="G1510" s="43" t="s">
        <v>2518</v>
      </c>
      <c r="H1510" s="41">
        <v>106</v>
      </c>
      <c r="I1510" s="43" t="s">
        <v>2805</v>
      </c>
      <c r="J1510" s="50">
        <v>732700</v>
      </c>
      <c r="K1510" s="50">
        <v>7327</v>
      </c>
      <c r="L1510" s="50">
        <v>78000</v>
      </c>
      <c r="M1510" s="51"/>
      <c r="N1510" s="51"/>
      <c r="O1510" s="51"/>
      <c r="P1510" s="41"/>
      <c r="Q1510" s="51"/>
    </row>
    <row r="1511" spans="1:17" ht="12.75">
      <c r="A1511" s="41">
        <v>2015</v>
      </c>
      <c r="B1511" s="41" t="s">
        <v>2670</v>
      </c>
      <c r="C1511" s="41">
        <v>170110200</v>
      </c>
      <c r="D1511" s="41">
        <v>170110200</v>
      </c>
      <c r="E1511" s="43" t="s">
        <v>2570</v>
      </c>
      <c r="G1511" s="43" t="s">
        <v>2571</v>
      </c>
      <c r="H1511" s="41">
        <v>101</v>
      </c>
      <c r="I1511" s="43" t="s">
        <v>2689</v>
      </c>
      <c r="J1511" s="50">
        <v>2054200</v>
      </c>
      <c r="K1511" s="50">
        <v>20542</v>
      </c>
      <c r="L1511" s="50">
        <v>0</v>
      </c>
      <c r="M1511" s="51"/>
      <c r="N1511" s="51"/>
      <c r="O1511" s="51"/>
      <c r="P1511" s="41"/>
      <c r="Q1511" s="51"/>
    </row>
    <row r="1512" spans="1:17" ht="12.75">
      <c r="A1512" s="41">
        <v>2015</v>
      </c>
      <c r="B1512" s="41" t="s">
        <v>2670</v>
      </c>
      <c r="C1512" s="41">
        <v>170110300</v>
      </c>
      <c r="D1512" s="41">
        <v>170110300</v>
      </c>
      <c r="E1512" s="43" t="s">
        <v>2572</v>
      </c>
      <c r="G1512" s="43" t="s">
        <v>2573</v>
      </c>
      <c r="H1512" s="41">
        <v>105</v>
      </c>
      <c r="I1512" s="43" t="s">
        <v>2675</v>
      </c>
      <c r="J1512" s="50">
        <v>1090100</v>
      </c>
      <c r="K1512" s="50">
        <v>5451</v>
      </c>
      <c r="L1512" s="50">
        <v>0</v>
      </c>
      <c r="M1512" s="51"/>
      <c r="N1512" s="51"/>
      <c r="O1512" s="51"/>
      <c r="P1512" s="41"/>
      <c r="Q1512" s="51"/>
    </row>
    <row r="1513" spans="1:17" ht="12.75">
      <c r="A1513" s="41">
        <v>2015</v>
      </c>
      <c r="B1513" s="41" t="s">
        <v>2670</v>
      </c>
      <c r="C1513" s="41">
        <v>170110400</v>
      </c>
      <c r="D1513" s="41">
        <v>170110400</v>
      </c>
      <c r="E1513" s="43" t="s">
        <v>2574</v>
      </c>
      <c r="G1513" s="43" t="s">
        <v>2575</v>
      </c>
      <c r="H1513" s="41">
        <v>101</v>
      </c>
      <c r="I1513" s="43" t="s">
        <v>2689</v>
      </c>
      <c r="J1513" s="50">
        <v>768500</v>
      </c>
      <c r="K1513" s="50">
        <v>3843</v>
      </c>
      <c r="L1513" s="50">
        <v>0</v>
      </c>
      <c r="M1513" s="51"/>
      <c r="N1513" s="51"/>
      <c r="O1513" s="51"/>
      <c r="P1513" s="41"/>
      <c r="Q1513" s="51"/>
    </row>
    <row r="1514" spans="1:17" ht="12.75">
      <c r="A1514" s="41">
        <v>2015</v>
      </c>
      <c r="B1514" s="41" t="s">
        <v>2670</v>
      </c>
      <c r="C1514" s="41">
        <v>170110450</v>
      </c>
      <c r="D1514" s="41">
        <v>170110450</v>
      </c>
      <c r="E1514" s="43" t="s">
        <v>2576</v>
      </c>
      <c r="G1514" s="43" t="s">
        <v>2577</v>
      </c>
      <c r="H1514" s="41">
        <v>201</v>
      </c>
      <c r="I1514" s="43" t="s">
        <v>2681</v>
      </c>
      <c r="J1514" s="50">
        <v>148800</v>
      </c>
      <c r="K1514" s="50">
        <v>1488</v>
      </c>
      <c r="L1514" s="50">
        <v>148800</v>
      </c>
      <c r="M1514" s="51"/>
      <c r="N1514" s="51"/>
      <c r="O1514" s="51"/>
      <c r="P1514" s="41"/>
      <c r="Q1514" s="51"/>
    </row>
    <row r="1515" spans="1:17" ht="12.75">
      <c r="A1515" s="41">
        <v>2015</v>
      </c>
      <c r="B1515" s="41" t="s">
        <v>2670</v>
      </c>
      <c r="C1515" s="41">
        <v>170110500</v>
      </c>
      <c r="D1515" s="41">
        <v>170110500</v>
      </c>
      <c r="E1515" s="43" t="s">
        <v>1458</v>
      </c>
      <c r="F1515" s="43" t="s">
        <v>1459</v>
      </c>
      <c r="G1515" s="43" t="s">
        <v>1460</v>
      </c>
      <c r="H1515" s="41">
        <v>101</v>
      </c>
      <c r="I1515" s="43" t="s">
        <v>2689</v>
      </c>
      <c r="J1515" s="50">
        <v>1426600</v>
      </c>
      <c r="K1515" s="50">
        <v>14266</v>
      </c>
      <c r="L1515" s="50">
        <v>0</v>
      </c>
      <c r="M1515" s="51"/>
      <c r="N1515" s="51"/>
      <c r="O1515" s="51"/>
      <c r="P1515" s="41"/>
      <c r="Q1515" s="51"/>
    </row>
    <row r="1516" spans="1:17" ht="12.75">
      <c r="A1516" s="41">
        <v>2015</v>
      </c>
      <c r="B1516" s="41" t="s">
        <v>2670</v>
      </c>
      <c r="C1516" s="41">
        <v>170120100</v>
      </c>
      <c r="D1516" s="41">
        <v>170120100</v>
      </c>
      <c r="E1516" s="43" t="s">
        <v>2578</v>
      </c>
      <c r="G1516" s="43" t="s">
        <v>2578</v>
      </c>
      <c r="H1516" s="41">
        <v>911</v>
      </c>
      <c r="I1516" s="43" t="s">
        <v>3212</v>
      </c>
      <c r="J1516" s="50">
        <v>3200</v>
      </c>
      <c r="K1516" s="50">
        <v>0</v>
      </c>
      <c r="L1516" s="50">
        <v>0</v>
      </c>
      <c r="M1516" s="51"/>
      <c r="N1516" s="51"/>
      <c r="O1516" s="51"/>
      <c r="P1516" s="41"/>
      <c r="Q1516" s="51"/>
    </row>
    <row r="1517" spans="1:17" ht="12.75">
      <c r="A1517" s="41">
        <v>2015</v>
      </c>
      <c r="B1517" s="41" t="s">
        <v>2670</v>
      </c>
      <c r="C1517" s="41">
        <v>170120200</v>
      </c>
      <c r="D1517" s="41">
        <v>170120200</v>
      </c>
      <c r="E1517" s="43" t="s">
        <v>2579</v>
      </c>
      <c r="G1517" s="43" t="s">
        <v>2580</v>
      </c>
      <c r="H1517" s="41">
        <v>201</v>
      </c>
      <c r="I1517" s="43" t="s">
        <v>2681</v>
      </c>
      <c r="J1517" s="50">
        <v>43600</v>
      </c>
      <c r="K1517" s="50">
        <v>262</v>
      </c>
      <c r="L1517" s="50">
        <v>43600</v>
      </c>
      <c r="M1517" s="51"/>
      <c r="N1517" s="51"/>
      <c r="O1517" s="51"/>
      <c r="P1517" s="41"/>
      <c r="Q1517" s="51"/>
    </row>
    <row r="1518" spans="1:17" ht="12.75">
      <c r="A1518" s="41">
        <v>2015</v>
      </c>
      <c r="B1518" s="41" t="s">
        <v>2670</v>
      </c>
      <c r="C1518" s="41">
        <v>170120250</v>
      </c>
      <c r="D1518" s="41">
        <v>170120250</v>
      </c>
      <c r="E1518" s="43" t="s">
        <v>2581</v>
      </c>
      <c r="G1518" s="43" t="s">
        <v>2582</v>
      </c>
      <c r="H1518" s="41">
        <v>201</v>
      </c>
      <c r="I1518" s="43" t="s">
        <v>2681</v>
      </c>
      <c r="J1518" s="50">
        <v>86400</v>
      </c>
      <c r="K1518" s="50">
        <v>569</v>
      </c>
      <c r="L1518" s="50">
        <v>86400</v>
      </c>
      <c r="M1518" s="51"/>
      <c r="N1518" s="51"/>
      <c r="O1518" s="51"/>
      <c r="P1518" s="41"/>
      <c r="Q1518" s="51"/>
    </row>
    <row r="1519" spans="1:17" ht="12.75">
      <c r="A1519" s="41">
        <v>2015</v>
      </c>
      <c r="B1519" s="41" t="s">
        <v>2670</v>
      </c>
      <c r="C1519" s="41">
        <v>170120300</v>
      </c>
      <c r="D1519" s="41">
        <v>170120300</v>
      </c>
      <c r="E1519" s="43" t="s">
        <v>2583</v>
      </c>
      <c r="G1519" s="43" t="s">
        <v>2584</v>
      </c>
      <c r="H1519" s="41">
        <v>201</v>
      </c>
      <c r="I1519" s="43" t="s">
        <v>2681</v>
      </c>
      <c r="J1519" s="50">
        <v>1400</v>
      </c>
      <c r="K1519" s="50">
        <v>8</v>
      </c>
      <c r="L1519" s="50">
        <v>1400</v>
      </c>
      <c r="M1519" s="51"/>
      <c r="N1519" s="51"/>
      <c r="O1519" s="51"/>
      <c r="P1519" s="41"/>
      <c r="Q1519" s="51"/>
    </row>
    <row r="1520" spans="1:17" ht="12.75">
      <c r="A1520" s="41">
        <v>2015</v>
      </c>
      <c r="B1520" s="41" t="s">
        <v>2670</v>
      </c>
      <c r="C1520" s="41">
        <v>170120400</v>
      </c>
      <c r="D1520" s="41">
        <v>170120400</v>
      </c>
      <c r="E1520" s="43" t="s">
        <v>2583</v>
      </c>
      <c r="G1520" s="43" t="s">
        <v>2584</v>
      </c>
      <c r="H1520" s="41">
        <v>201</v>
      </c>
      <c r="I1520" s="43" t="s">
        <v>2681</v>
      </c>
      <c r="J1520" s="50">
        <v>42700</v>
      </c>
      <c r="K1520" s="50">
        <v>256</v>
      </c>
      <c r="L1520" s="50">
        <v>42700</v>
      </c>
      <c r="M1520" s="51"/>
      <c r="N1520" s="51"/>
      <c r="O1520" s="51"/>
      <c r="P1520" s="41"/>
      <c r="Q1520" s="51"/>
    </row>
    <row r="1521" spans="1:17" ht="12.75">
      <c r="A1521" s="41">
        <v>2015</v>
      </c>
      <c r="B1521" s="41" t="s">
        <v>2670</v>
      </c>
      <c r="C1521" s="41">
        <v>170120600</v>
      </c>
      <c r="D1521" s="41">
        <v>170120600</v>
      </c>
      <c r="E1521" s="43" t="s">
        <v>2585</v>
      </c>
      <c r="G1521" s="43" t="s">
        <v>2586</v>
      </c>
      <c r="H1521" s="41">
        <v>201</v>
      </c>
      <c r="I1521" s="43" t="s">
        <v>2681</v>
      </c>
      <c r="J1521" s="50">
        <v>60700</v>
      </c>
      <c r="K1521" s="50">
        <v>364</v>
      </c>
      <c r="L1521" s="50">
        <v>60700</v>
      </c>
      <c r="M1521" s="51"/>
      <c r="N1521" s="51"/>
      <c r="O1521" s="51"/>
      <c r="P1521" s="41"/>
      <c r="Q1521" s="51"/>
    </row>
    <row r="1522" spans="1:17" ht="12.75">
      <c r="A1522" s="41">
        <v>2015</v>
      </c>
      <c r="B1522" s="41" t="s">
        <v>2670</v>
      </c>
      <c r="C1522" s="41">
        <v>170120700</v>
      </c>
      <c r="D1522" s="41">
        <v>170120700</v>
      </c>
      <c r="E1522" s="43" t="s">
        <v>2587</v>
      </c>
      <c r="G1522" s="43" t="s">
        <v>2588</v>
      </c>
      <c r="H1522" s="41">
        <v>201</v>
      </c>
      <c r="I1522" s="43" t="s">
        <v>2681</v>
      </c>
      <c r="J1522" s="50">
        <v>52800</v>
      </c>
      <c r="K1522" s="50">
        <v>317</v>
      </c>
      <c r="L1522" s="50">
        <v>52800</v>
      </c>
      <c r="M1522" s="51"/>
      <c r="N1522" s="51"/>
      <c r="O1522" s="51"/>
      <c r="P1522" s="41"/>
      <c r="Q1522" s="51"/>
    </row>
    <row r="1523" spans="1:17" ht="12.75">
      <c r="A1523" s="41">
        <v>2015</v>
      </c>
      <c r="B1523" s="41" t="s">
        <v>2670</v>
      </c>
      <c r="C1523" s="41">
        <v>170120900</v>
      </c>
      <c r="D1523" s="41">
        <v>170120900</v>
      </c>
      <c r="E1523" s="43" t="s">
        <v>2589</v>
      </c>
      <c r="G1523" s="43" t="s">
        <v>2590</v>
      </c>
      <c r="H1523" s="41">
        <v>202</v>
      </c>
      <c r="I1523" s="43" t="s">
        <v>3104</v>
      </c>
      <c r="J1523" s="50">
        <v>110600</v>
      </c>
      <c r="K1523" s="50">
        <v>833</v>
      </c>
      <c r="L1523" s="50">
        <v>110600</v>
      </c>
      <c r="M1523" s="51"/>
      <c r="N1523" s="51"/>
      <c r="O1523" s="51"/>
      <c r="P1523" s="41"/>
      <c r="Q1523" s="51"/>
    </row>
    <row r="1524" spans="1:17" ht="12.75">
      <c r="A1524" s="41">
        <v>2015</v>
      </c>
      <c r="B1524" s="41" t="s">
        <v>2670</v>
      </c>
      <c r="C1524" s="41">
        <v>170121000</v>
      </c>
      <c r="D1524" s="41">
        <v>170121000</v>
      </c>
      <c r="E1524" s="43" t="s">
        <v>2591</v>
      </c>
      <c r="G1524" s="43" t="s">
        <v>2592</v>
      </c>
      <c r="H1524" s="41">
        <v>201</v>
      </c>
      <c r="I1524" s="43" t="s">
        <v>2681</v>
      </c>
      <c r="J1524" s="50">
        <v>57300</v>
      </c>
      <c r="K1524" s="50">
        <v>344</v>
      </c>
      <c r="L1524" s="50">
        <v>57300</v>
      </c>
      <c r="M1524" s="51"/>
      <c r="N1524" s="51"/>
      <c r="O1524" s="51"/>
      <c r="P1524" s="41"/>
      <c r="Q1524" s="51"/>
    </row>
    <row r="1525" spans="1:17" ht="12.75">
      <c r="A1525" s="41">
        <v>2015</v>
      </c>
      <c r="B1525" s="41" t="s">
        <v>2670</v>
      </c>
      <c r="C1525" s="41">
        <v>170121100</v>
      </c>
      <c r="D1525" s="41">
        <v>170121100</v>
      </c>
      <c r="E1525" s="43" t="s">
        <v>3691</v>
      </c>
      <c r="G1525" s="43" t="s">
        <v>3692</v>
      </c>
      <c r="H1525" s="41">
        <v>201</v>
      </c>
      <c r="I1525" s="43" t="s">
        <v>2681</v>
      </c>
      <c r="J1525" s="50">
        <v>51800</v>
      </c>
      <c r="K1525" s="50">
        <v>518</v>
      </c>
      <c r="L1525" s="50">
        <v>51800</v>
      </c>
      <c r="M1525" s="51"/>
      <c r="N1525" s="51"/>
      <c r="O1525" s="51"/>
      <c r="P1525" s="41"/>
      <c r="Q1525" s="51"/>
    </row>
    <row r="1526" spans="1:17" ht="12.75">
      <c r="A1526" s="41">
        <v>2015</v>
      </c>
      <c r="B1526" s="41" t="s">
        <v>2670</v>
      </c>
      <c r="C1526" s="41">
        <v>170121150</v>
      </c>
      <c r="D1526" s="41">
        <v>170121150</v>
      </c>
      <c r="E1526" s="43" t="s">
        <v>2593</v>
      </c>
      <c r="G1526" s="43" t="s">
        <v>2594</v>
      </c>
      <c r="H1526" s="41">
        <v>201</v>
      </c>
      <c r="I1526" s="43" t="s">
        <v>2681</v>
      </c>
      <c r="J1526" s="50">
        <v>51200</v>
      </c>
      <c r="K1526" s="50">
        <v>307</v>
      </c>
      <c r="L1526" s="50">
        <v>51200</v>
      </c>
      <c r="M1526" s="51"/>
      <c r="N1526" s="51"/>
      <c r="O1526" s="51"/>
      <c r="P1526" s="41"/>
      <c r="Q1526" s="51"/>
    </row>
    <row r="1527" spans="1:17" ht="12.75">
      <c r="A1527" s="41">
        <v>2015</v>
      </c>
      <c r="B1527" s="41" t="s">
        <v>2670</v>
      </c>
      <c r="C1527" s="41">
        <v>170121200</v>
      </c>
      <c r="D1527" s="41">
        <v>170121200</v>
      </c>
      <c r="E1527" s="43" t="s">
        <v>2595</v>
      </c>
      <c r="G1527" s="43" t="s">
        <v>2596</v>
      </c>
      <c r="H1527" s="41">
        <v>201</v>
      </c>
      <c r="I1527" s="43" t="s">
        <v>2681</v>
      </c>
      <c r="J1527" s="50">
        <v>63400</v>
      </c>
      <c r="K1527" s="50">
        <v>634</v>
      </c>
      <c r="L1527" s="50">
        <v>63400</v>
      </c>
      <c r="M1527" s="51"/>
      <c r="N1527" s="51"/>
      <c r="O1527" s="51"/>
      <c r="P1527" s="41"/>
      <c r="Q1527" s="51"/>
    </row>
    <row r="1528" spans="1:17" ht="12.75">
      <c r="A1528" s="41">
        <v>2015</v>
      </c>
      <c r="B1528" s="41" t="s">
        <v>2670</v>
      </c>
      <c r="C1528" s="41">
        <v>170121300</v>
      </c>
      <c r="D1528" s="41">
        <v>170121300</v>
      </c>
      <c r="E1528" s="43" t="s">
        <v>2597</v>
      </c>
      <c r="G1528" s="43" t="s">
        <v>2598</v>
      </c>
      <c r="H1528" s="41">
        <v>201</v>
      </c>
      <c r="I1528" s="43" t="s">
        <v>2681</v>
      </c>
      <c r="J1528" s="50">
        <v>39000</v>
      </c>
      <c r="K1528" s="50">
        <v>234</v>
      </c>
      <c r="L1528" s="50">
        <v>39000</v>
      </c>
      <c r="M1528" s="51"/>
      <c r="N1528" s="51"/>
      <c r="O1528" s="51"/>
      <c r="P1528" s="41"/>
      <c r="Q1528" s="51"/>
    </row>
    <row r="1529" spans="1:17" ht="12.75">
      <c r="A1529" s="41">
        <v>2015</v>
      </c>
      <c r="B1529" s="41" t="s">
        <v>2670</v>
      </c>
      <c r="C1529" s="41">
        <v>170121400</v>
      </c>
      <c r="D1529" s="41">
        <v>170121400</v>
      </c>
      <c r="E1529" s="43" t="s">
        <v>3635</v>
      </c>
      <c r="G1529" s="43" t="s">
        <v>3636</v>
      </c>
      <c r="H1529" s="41">
        <v>101</v>
      </c>
      <c r="I1529" s="43" t="s">
        <v>2689</v>
      </c>
      <c r="J1529" s="50">
        <v>53200</v>
      </c>
      <c r="K1529" s="50">
        <v>266</v>
      </c>
      <c r="L1529" s="50">
        <v>0</v>
      </c>
      <c r="M1529" s="51"/>
      <c r="N1529" s="51"/>
      <c r="O1529" s="51"/>
      <c r="P1529" s="41"/>
      <c r="Q1529" s="51"/>
    </row>
    <row r="1530" spans="1:17" ht="12.75">
      <c r="A1530" s="41">
        <v>2015</v>
      </c>
      <c r="B1530" s="41" t="s">
        <v>2670</v>
      </c>
      <c r="C1530" s="41">
        <v>170121500</v>
      </c>
      <c r="D1530" s="41">
        <v>170121500</v>
      </c>
      <c r="E1530" s="43" t="s">
        <v>3647</v>
      </c>
      <c r="F1530" s="43" t="s">
        <v>3648</v>
      </c>
      <c r="G1530" s="43" t="s">
        <v>3649</v>
      </c>
      <c r="H1530" s="41">
        <v>981</v>
      </c>
      <c r="I1530" s="43" t="s">
        <v>3156</v>
      </c>
      <c r="J1530" s="50">
        <v>42300</v>
      </c>
      <c r="K1530" s="50">
        <v>0</v>
      </c>
      <c r="L1530" s="50">
        <v>0</v>
      </c>
      <c r="M1530" s="51"/>
      <c r="N1530" s="51"/>
      <c r="O1530" s="51"/>
      <c r="P1530" s="41"/>
      <c r="Q1530" s="51"/>
    </row>
    <row r="1531" spans="1:17" ht="12.75">
      <c r="A1531" s="41">
        <v>2015</v>
      </c>
      <c r="B1531" s="41" t="s">
        <v>2670</v>
      </c>
      <c r="C1531" s="41">
        <v>170121600</v>
      </c>
      <c r="D1531" s="41">
        <v>170121600</v>
      </c>
      <c r="E1531" s="43" t="s">
        <v>2574</v>
      </c>
      <c r="G1531" s="43" t="s">
        <v>2575</v>
      </c>
      <c r="H1531" s="41">
        <v>101</v>
      </c>
      <c r="I1531" s="43" t="s">
        <v>2689</v>
      </c>
      <c r="J1531" s="50">
        <v>861600</v>
      </c>
      <c r="K1531" s="50">
        <v>4560</v>
      </c>
      <c r="L1531" s="50">
        <v>105800</v>
      </c>
      <c r="M1531" s="51"/>
      <c r="N1531" s="51"/>
      <c r="O1531" s="51"/>
      <c r="P1531" s="41"/>
      <c r="Q1531" s="51"/>
    </row>
    <row r="1532" spans="1:17" ht="12.75">
      <c r="A1532" s="41">
        <v>2015</v>
      </c>
      <c r="B1532" s="41" t="s">
        <v>2670</v>
      </c>
      <c r="C1532" s="41">
        <v>170121700</v>
      </c>
      <c r="D1532" s="41">
        <v>170121700</v>
      </c>
      <c r="E1532" s="43" t="s">
        <v>2599</v>
      </c>
      <c r="F1532" s="43" t="s">
        <v>2772</v>
      </c>
      <c r="G1532" s="43" t="s">
        <v>2600</v>
      </c>
      <c r="H1532" s="41">
        <v>101</v>
      </c>
      <c r="I1532" s="43" t="s">
        <v>2689</v>
      </c>
      <c r="J1532" s="50">
        <v>1012700</v>
      </c>
      <c r="K1532" s="50">
        <v>10127</v>
      </c>
      <c r="L1532" s="50">
        <v>0</v>
      </c>
      <c r="M1532" s="51"/>
      <c r="N1532" s="51"/>
      <c r="O1532" s="51"/>
      <c r="P1532" s="41"/>
      <c r="Q1532" s="51"/>
    </row>
    <row r="1533" spans="1:17" ht="12.75">
      <c r="A1533" s="41">
        <v>2015</v>
      </c>
      <c r="B1533" s="41" t="s">
        <v>2670</v>
      </c>
      <c r="C1533" s="41">
        <v>170121725</v>
      </c>
      <c r="D1533" s="41">
        <v>170121725</v>
      </c>
      <c r="E1533" s="43" t="s">
        <v>2601</v>
      </c>
      <c r="G1533" s="43" t="s">
        <v>2602</v>
      </c>
      <c r="H1533" s="41">
        <v>201</v>
      </c>
      <c r="I1533" s="43" t="s">
        <v>2681</v>
      </c>
      <c r="J1533" s="50">
        <v>105400</v>
      </c>
      <c r="K1533" s="50">
        <v>776</v>
      </c>
      <c r="L1533" s="50">
        <v>105400</v>
      </c>
      <c r="M1533" s="51"/>
      <c r="N1533" s="51"/>
      <c r="O1533" s="51"/>
      <c r="P1533" s="41"/>
      <c r="Q1533" s="51"/>
    </row>
    <row r="1534" spans="1:17" ht="12.75">
      <c r="A1534" s="41">
        <v>2015</v>
      </c>
      <c r="B1534" s="41" t="s">
        <v>2670</v>
      </c>
      <c r="C1534" s="41">
        <v>170121750</v>
      </c>
      <c r="D1534" s="41">
        <v>170121750</v>
      </c>
      <c r="E1534" s="43" t="s">
        <v>2583</v>
      </c>
      <c r="G1534" s="43" t="s">
        <v>2584</v>
      </c>
      <c r="H1534" s="41">
        <v>201</v>
      </c>
      <c r="I1534" s="43" t="s">
        <v>2681</v>
      </c>
      <c r="J1534" s="50">
        <v>4100</v>
      </c>
      <c r="K1534" s="50">
        <v>25</v>
      </c>
      <c r="L1534" s="50">
        <v>4100</v>
      </c>
      <c r="M1534" s="51"/>
      <c r="N1534" s="51"/>
      <c r="O1534" s="51"/>
      <c r="P1534" s="41"/>
      <c r="Q1534" s="51"/>
    </row>
    <row r="1535" spans="1:17" ht="12.75">
      <c r="A1535" s="41">
        <v>2015</v>
      </c>
      <c r="B1535" s="41" t="s">
        <v>2670</v>
      </c>
      <c r="C1535" s="41">
        <v>170121800</v>
      </c>
      <c r="D1535" s="41">
        <v>170121800</v>
      </c>
      <c r="E1535" s="43" t="s">
        <v>2603</v>
      </c>
      <c r="G1535" s="43" t="s">
        <v>2604</v>
      </c>
      <c r="H1535" s="41">
        <v>201</v>
      </c>
      <c r="I1535" s="43" t="s">
        <v>2681</v>
      </c>
      <c r="J1535" s="50">
        <v>67800</v>
      </c>
      <c r="K1535" s="50">
        <v>407</v>
      </c>
      <c r="L1535" s="50">
        <v>67800</v>
      </c>
      <c r="M1535" s="51"/>
      <c r="N1535" s="51"/>
      <c r="O1535" s="51"/>
      <c r="P1535" s="41"/>
      <c r="Q1535" s="51"/>
    </row>
    <row r="1536" spans="1:17" ht="12.75">
      <c r="A1536" s="41">
        <v>2015</v>
      </c>
      <c r="B1536" s="41" t="s">
        <v>2670</v>
      </c>
      <c r="C1536" s="41">
        <v>170121900</v>
      </c>
      <c r="D1536" s="41">
        <v>170121900</v>
      </c>
      <c r="E1536" s="43" t="s">
        <v>3687</v>
      </c>
      <c r="F1536" s="43" t="s">
        <v>3688</v>
      </c>
      <c r="G1536" s="43" t="s">
        <v>3689</v>
      </c>
      <c r="H1536" s="41">
        <v>101</v>
      </c>
      <c r="I1536" s="43" t="s">
        <v>2689</v>
      </c>
      <c r="J1536" s="50">
        <v>723300</v>
      </c>
      <c r="K1536" s="50">
        <v>7233</v>
      </c>
      <c r="L1536" s="50">
        <v>0</v>
      </c>
      <c r="M1536" s="51"/>
      <c r="N1536" s="51"/>
      <c r="O1536" s="51"/>
      <c r="P1536" s="41"/>
      <c r="Q1536" s="51"/>
    </row>
    <row r="1537" spans="1:17" ht="12.75">
      <c r="A1537" s="41">
        <v>2015</v>
      </c>
      <c r="B1537" s="41" t="s">
        <v>2670</v>
      </c>
      <c r="C1537" s="41">
        <v>170121950</v>
      </c>
      <c r="D1537" s="41">
        <v>170121950</v>
      </c>
      <c r="E1537" s="43" t="s">
        <v>3691</v>
      </c>
      <c r="G1537" s="43" t="s">
        <v>3692</v>
      </c>
      <c r="H1537" s="41">
        <v>201</v>
      </c>
      <c r="I1537" s="43" t="s">
        <v>2681</v>
      </c>
      <c r="J1537" s="50">
        <v>33100</v>
      </c>
      <c r="K1537" s="50">
        <v>251</v>
      </c>
      <c r="L1537" s="50">
        <v>33100</v>
      </c>
      <c r="M1537" s="51"/>
      <c r="N1537" s="51"/>
      <c r="O1537" s="51"/>
      <c r="P1537" s="41"/>
      <c r="Q1537" s="51"/>
    </row>
    <row r="1538" spans="1:17" ht="12.75">
      <c r="A1538" s="41">
        <v>2015</v>
      </c>
      <c r="B1538" s="41" t="s">
        <v>2670</v>
      </c>
      <c r="C1538" s="41">
        <v>170122000</v>
      </c>
      <c r="D1538" s="41">
        <v>170122000</v>
      </c>
      <c r="E1538" s="43" t="s">
        <v>3694</v>
      </c>
      <c r="G1538" s="43" t="s">
        <v>3695</v>
      </c>
      <c r="H1538" s="41">
        <v>201</v>
      </c>
      <c r="I1538" s="43" t="s">
        <v>2681</v>
      </c>
      <c r="J1538" s="50">
        <v>3000</v>
      </c>
      <c r="K1538" s="50">
        <v>30</v>
      </c>
      <c r="L1538" s="50">
        <v>3000</v>
      </c>
      <c r="M1538" s="51"/>
      <c r="N1538" s="51"/>
      <c r="O1538" s="51"/>
      <c r="P1538" s="41"/>
      <c r="Q1538" s="51"/>
    </row>
    <row r="1539" spans="1:17" ht="12.75">
      <c r="A1539" s="41">
        <v>2015</v>
      </c>
      <c r="B1539" s="41" t="s">
        <v>2670</v>
      </c>
      <c r="C1539" s="41">
        <v>170122100</v>
      </c>
      <c r="D1539" s="41">
        <v>170122100</v>
      </c>
      <c r="E1539" s="43" t="s">
        <v>3697</v>
      </c>
      <c r="F1539" s="43" t="s">
        <v>3698</v>
      </c>
      <c r="G1539" s="43" t="s">
        <v>3697</v>
      </c>
      <c r="H1539" s="41">
        <v>201</v>
      </c>
      <c r="I1539" s="43" t="s">
        <v>2681</v>
      </c>
      <c r="J1539" s="50">
        <v>600</v>
      </c>
      <c r="K1539" s="50">
        <v>6</v>
      </c>
      <c r="L1539" s="50">
        <v>600</v>
      </c>
      <c r="M1539" s="51"/>
      <c r="N1539" s="51"/>
      <c r="O1539" s="51"/>
      <c r="P1539" s="41"/>
      <c r="Q1539" s="51"/>
    </row>
    <row r="1540" spans="1:17" ht="12.75">
      <c r="A1540" s="41">
        <v>2015</v>
      </c>
      <c r="B1540" s="41" t="s">
        <v>2670</v>
      </c>
      <c r="C1540" s="41">
        <v>170122200</v>
      </c>
      <c r="D1540" s="41">
        <v>170122200</v>
      </c>
      <c r="E1540" s="43" t="s">
        <v>2672</v>
      </c>
      <c r="F1540" s="43" t="s">
        <v>2673</v>
      </c>
      <c r="G1540" s="43" t="s">
        <v>2674</v>
      </c>
      <c r="H1540" s="41">
        <v>202</v>
      </c>
      <c r="I1540" s="43" t="s">
        <v>3104</v>
      </c>
      <c r="J1540" s="50">
        <v>265600</v>
      </c>
      <c r="K1540" s="50">
        <v>2524</v>
      </c>
      <c r="L1540" s="50">
        <v>265600</v>
      </c>
      <c r="M1540" s="51"/>
      <c r="N1540" s="51"/>
      <c r="O1540" s="51"/>
      <c r="P1540" s="41"/>
      <c r="Q1540" s="51"/>
    </row>
    <row r="1541" spans="1:17" ht="12.75">
      <c r="A1541" s="41">
        <v>2015</v>
      </c>
      <c r="B1541" s="41" t="s">
        <v>2670</v>
      </c>
      <c r="C1541" s="41">
        <v>170122225</v>
      </c>
      <c r="D1541" s="41">
        <v>170122225</v>
      </c>
      <c r="E1541" s="43" t="s">
        <v>1578</v>
      </c>
      <c r="F1541" s="43" t="s">
        <v>1579</v>
      </c>
      <c r="G1541" s="43" t="s">
        <v>1580</v>
      </c>
      <c r="H1541" s="41">
        <v>955</v>
      </c>
      <c r="I1541" s="43" t="s">
        <v>2605</v>
      </c>
      <c r="J1541" s="50">
        <v>14400</v>
      </c>
      <c r="K1541" s="50">
        <v>0</v>
      </c>
      <c r="L1541" s="50">
        <v>0</v>
      </c>
      <c r="M1541" s="51"/>
      <c r="N1541" s="51"/>
      <c r="O1541" s="51"/>
      <c r="P1541" s="41"/>
      <c r="Q1541" s="51"/>
    </row>
    <row r="1542" spans="1:17" ht="12.75">
      <c r="A1542" s="41">
        <v>2015</v>
      </c>
      <c r="B1542" s="41" t="s">
        <v>2670</v>
      </c>
      <c r="C1542" s="41">
        <v>170122250</v>
      </c>
      <c r="D1542" s="41">
        <v>170122250</v>
      </c>
      <c r="E1542" s="43" t="s">
        <v>3723</v>
      </c>
      <c r="G1542" s="43" t="s">
        <v>3724</v>
      </c>
      <c r="H1542" s="41">
        <v>202</v>
      </c>
      <c r="I1542" s="43" t="s">
        <v>3104</v>
      </c>
      <c r="J1542" s="50">
        <v>105400</v>
      </c>
      <c r="K1542" s="50">
        <v>777</v>
      </c>
      <c r="L1542" s="50">
        <v>105400</v>
      </c>
      <c r="M1542" s="51"/>
      <c r="N1542" s="51"/>
      <c r="O1542" s="51"/>
      <c r="P1542" s="41"/>
      <c r="Q1542" s="51"/>
    </row>
    <row r="1543" spans="1:17" ht="12.75">
      <c r="A1543" s="41">
        <v>2015</v>
      </c>
      <c r="B1543" s="41" t="s">
        <v>2670</v>
      </c>
      <c r="C1543" s="41">
        <v>170122275</v>
      </c>
      <c r="D1543" s="41">
        <v>170122275</v>
      </c>
      <c r="E1543" s="43" t="s">
        <v>3754</v>
      </c>
      <c r="G1543" s="43" t="s">
        <v>3755</v>
      </c>
      <c r="H1543" s="41">
        <v>201</v>
      </c>
      <c r="I1543" s="43" t="s">
        <v>2681</v>
      </c>
      <c r="J1543" s="50">
        <v>172300</v>
      </c>
      <c r="K1543" s="50">
        <v>1506</v>
      </c>
      <c r="L1543" s="50">
        <v>172300</v>
      </c>
      <c r="M1543" s="51"/>
      <c r="N1543" s="51"/>
      <c r="O1543" s="51"/>
      <c r="P1543" s="41"/>
      <c r="Q1543" s="51"/>
    </row>
    <row r="1544" spans="1:17" ht="12.75">
      <c r="A1544" s="41">
        <v>2015</v>
      </c>
      <c r="B1544" s="41" t="s">
        <v>2670</v>
      </c>
      <c r="C1544" s="41">
        <v>170122300</v>
      </c>
      <c r="D1544" s="41">
        <v>170122300</v>
      </c>
      <c r="E1544" s="43" t="s">
        <v>3691</v>
      </c>
      <c r="G1544" s="43" t="s">
        <v>3692</v>
      </c>
      <c r="H1544" s="41">
        <v>201</v>
      </c>
      <c r="I1544" s="43" t="s">
        <v>2681</v>
      </c>
      <c r="J1544" s="50">
        <v>53500</v>
      </c>
      <c r="K1544" s="50">
        <v>321</v>
      </c>
      <c r="L1544" s="50">
        <v>53500</v>
      </c>
      <c r="M1544" s="51"/>
      <c r="N1544" s="51"/>
      <c r="O1544" s="51"/>
      <c r="P1544" s="41"/>
      <c r="Q1544" s="51"/>
    </row>
    <row r="1545" spans="1:17" ht="12.75">
      <c r="A1545" s="41">
        <v>2015</v>
      </c>
      <c r="B1545" s="41" t="s">
        <v>2670</v>
      </c>
      <c r="C1545" s="41">
        <v>170130200</v>
      </c>
      <c r="D1545" s="41">
        <v>170130200</v>
      </c>
      <c r="E1545" s="43" t="s">
        <v>4013</v>
      </c>
      <c r="F1545" s="43" t="s">
        <v>4014</v>
      </c>
      <c r="G1545" s="43" t="s">
        <v>4015</v>
      </c>
      <c r="H1545" s="41">
        <v>101</v>
      </c>
      <c r="I1545" s="43" t="s">
        <v>2689</v>
      </c>
      <c r="J1545" s="50">
        <v>1247600</v>
      </c>
      <c r="K1545" s="50">
        <v>6650</v>
      </c>
      <c r="L1545" s="50">
        <v>136800</v>
      </c>
      <c r="M1545" s="51"/>
      <c r="N1545" s="51"/>
      <c r="O1545" s="51"/>
      <c r="P1545" s="41"/>
      <c r="Q1545" s="51"/>
    </row>
    <row r="1546" spans="1:17" ht="12.75">
      <c r="A1546" s="41">
        <v>2015</v>
      </c>
      <c r="B1546" s="41" t="s">
        <v>2670</v>
      </c>
      <c r="C1546" s="41">
        <v>170130300</v>
      </c>
      <c r="D1546" s="41">
        <v>170130300</v>
      </c>
      <c r="E1546" s="43" t="s">
        <v>2248</v>
      </c>
      <c r="G1546" s="43" t="s">
        <v>2249</v>
      </c>
      <c r="H1546" s="41">
        <v>101</v>
      </c>
      <c r="I1546" s="43" t="s">
        <v>2689</v>
      </c>
      <c r="J1546" s="50">
        <v>226600</v>
      </c>
      <c r="K1546" s="50">
        <v>1516</v>
      </c>
      <c r="L1546" s="50">
        <v>140700</v>
      </c>
      <c r="M1546" s="51"/>
      <c r="N1546" s="51"/>
      <c r="O1546" s="51"/>
      <c r="P1546" s="41"/>
      <c r="Q1546" s="51"/>
    </row>
    <row r="1547" spans="1:17" ht="12.75">
      <c r="A1547" s="41">
        <v>2015</v>
      </c>
      <c r="B1547" s="41" t="s">
        <v>2670</v>
      </c>
      <c r="C1547" s="41">
        <v>170130350</v>
      </c>
      <c r="D1547" s="41">
        <v>170130350</v>
      </c>
      <c r="E1547" s="43" t="s">
        <v>4017</v>
      </c>
      <c r="G1547" s="43" t="s">
        <v>4018</v>
      </c>
      <c r="H1547" s="41">
        <v>101</v>
      </c>
      <c r="I1547" s="43" t="s">
        <v>2689</v>
      </c>
      <c r="J1547" s="50">
        <v>407800</v>
      </c>
      <c r="K1547" s="50">
        <v>4078</v>
      </c>
      <c r="L1547" s="50">
        <v>0</v>
      </c>
      <c r="M1547" s="51"/>
      <c r="N1547" s="51"/>
      <c r="O1547" s="51"/>
      <c r="P1547" s="41"/>
      <c r="Q1547" s="51"/>
    </row>
    <row r="1548" spans="1:17" ht="12.75">
      <c r="A1548" s="41">
        <v>2015</v>
      </c>
      <c r="B1548" s="41" t="s">
        <v>2670</v>
      </c>
      <c r="C1548" s="41">
        <v>170130375</v>
      </c>
      <c r="D1548" s="41">
        <v>170130375</v>
      </c>
      <c r="E1548" s="43" t="s">
        <v>4017</v>
      </c>
      <c r="G1548" s="43" t="s">
        <v>4018</v>
      </c>
      <c r="H1548" s="41">
        <v>101</v>
      </c>
      <c r="I1548" s="43" t="s">
        <v>2689</v>
      </c>
      <c r="J1548" s="50">
        <v>370100</v>
      </c>
      <c r="K1548" s="50">
        <v>3701</v>
      </c>
      <c r="L1548" s="50">
        <v>0</v>
      </c>
      <c r="M1548" s="51"/>
      <c r="N1548" s="51"/>
      <c r="O1548" s="51"/>
      <c r="P1548" s="41"/>
      <c r="Q1548" s="51"/>
    </row>
    <row r="1549" spans="1:17" ht="12.75">
      <c r="A1549" s="41">
        <v>2015</v>
      </c>
      <c r="B1549" s="41" t="s">
        <v>2670</v>
      </c>
      <c r="C1549" s="41">
        <v>170130380</v>
      </c>
      <c r="D1549" s="41">
        <v>170130380</v>
      </c>
      <c r="E1549" s="43" t="s">
        <v>4020</v>
      </c>
      <c r="G1549" s="43" t="s">
        <v>4021</v>
      </c>
      <c r="H1549" s="41">
        <v>101</v>
      </c>
      <c r="I1549" s="43" t="s">
        <v>2689</v>
      </c>
      <c r="J1549" s="50">
        <v>676100</v>
      </c>
      <c r="K1549" s="50">
        <v>6761</v>
      </c>
      <c r="L1549" s="50">
        <v>0</v>
      </c>
      <c r="M1549" s="51"/>
      <c r="N1549" s="51"/>
      <c r="O1549" s="51"/>
      <c r="P1549" s="41"/>
      <c r="Q1549" s="51"/>
    </row>
    <row r="1550" spans="1:17" ht="12.75">
      <c r="A1550" s="41">
        <v>2015</v>
      </c>
      <c r="B1550" s="41" t="s">
        <v>2670</v>
      </c>
      <c r="C1550" s="41">
        <v>170130385</v>
      </c>
      <c r="D1550" s="41">
        <v>170130385</v>
      </c>
      <c r="E1550" s="43" t="s">
        <v>4020</v>
      </c>
      <c r="G1550" s="43" t="s">
        <v>4021</v>
      </c>
      <c r="H1550" s="41">
        <v>101</v>
      </c>
      <c r="I1550" s="43" t="s">
        <v>2689</v>
      </c>
      <c r="J1550" s="50">
        <v>383100</v>
      </c>
      <c r="K1550" s="50">
        <v>3831</v>
      </c>
      <c r="L1550" s="50">
        <v>0</v>
      </c>
      <c r="M1550" s="51"/>
      <c r="N1550" s="51"/>
      <c r="O1550" s="51"/>
      <c r="P1550" s="41"/>
      <c r="Q1550" s="51"/>
    </row>
    <row r="1551" spans="1:17" ht="12.75">
      <c r="A1551" s="41">
        <v>2015</v>
      </c>
      <c r="B1551" s="41" t="s">
        <v>2670</v>
      </c>
      <c r="C1551" s="41">
        <v>170130400</v>
      </c>
      <c r="D1551" s="41">
        <v>170130400</v>
      </c>
      <c r="E1551" s="43" t="s">
        <v>2606</v>
      </c>
      <c r="G1551" s="43" t="s">
        <v>2607</v>
      </c>
      <c r="H1551" s="41">
        <v>101</v>
      </c>
      <c r="I1551" s="43" t="s">
        <v>2689</v>
      </c>
      <c r="J1551" s="50">
        <v>539400</v>
      </c>
      <c r="K1551" s="50">
        <v>2697</v>
      </c>
      <c r="L1551" s="50">
        <v>0</v>
      </c>
      <c r="M1551" s="51"/>
      <c r="N1551" s="51"/>
      <c r="O1551" s="51"/>
      <c r="P1551" s="41"/>
      <c r="Q1551" s="51"/>
    </row>
    <row r="1552" spans="1:17" ht="12.75">
      <c r="A1552" s="41">
        <v>2015</v>
      </c>
      <c r="B1552" s="41" t="s">
        <v>2670</v>
      </c>
      <c r="C1552" s="41">
        <v>170130425</v>
      </c>
      <c r="D1552" s="41">
        <v>170130425</v>
      </c>
      <c r="E1552" s="43" t="s">
        <v>2608</v>
      </c>
      <c r="F1552" s="43" t="s">
        <v>2609</v>
      </c>
      <c r="G1552" s="43" t="s">
        <v>2608</v>
      </c>
      <c r="H1552" s="41">
        <v>233</v>
      </c>
      <c r="I1552" s="43" t="s">
        <v>3374</v>
      </c>
      <c r="J1552" s="50">
        <v>585000</v>
      </c>
      <c r="K1552" s="50">
        <v>11700</v>
      </c>
      <c r="L1552" s="50">
        <v>585000</v>
      </c>
      <c r="M1552" s="51"/>
      <c r="N1552" s="51"/>
      <c r="O1552" s="51"/>
      <c r="P1552" s="41"/>
      <c r="Q1552" s="51"/>
    </row>
    <row r="1553" spans="1:17" ht="12.75">
      <c r="A1553" s="41">
        <v>2015</v>
      </c>
      <c r="B1553" s="41" t="s">
        <v>2670</v>
      </c>
      <c r="C1553" s="41">
        <v>170130450</v>
      </c>
      <c r="D1553" s="41">
        <v>170130450</v>
      </c>
      <c r="E1553" s="43" t="s">
        <v>2610</v>
      </c>
      <c r="G1553" s="43" t="s">
        <v>2611</v>
      </c>
      <c r="H1553" s="41">
        <v>201</v>
      </c>
      <c r="I1553" s="43" t="s">
        <v>2681</v>
      </c>
      <c r="J1553" s="50">
        <v>67800</v>
      </c>
      <c r="K1553" s="50">
        <v>407</v>
      </c>
      <c r="L1553" s="50">
        <v>67800</v>
      </c>
      <c r="M1553" s="51"/>
      <c r="N1553" s="51"/>
      <c r="O1553" s="51"/>
      <c r="P1553" s="41"/>
      <c r="Q1553" s="51"/>
    </row>
    <row r="1554" spans="1:17" ht="12.75">
      <c r="A1554" s="41">
        <v>2015</v>
      </c>
      <c r="B1554" s="41" t="s">
        <v>2670</v>
      </c>
      <c r="C1554" s="41">
        <v>170130500</v>
      </c>
      <c r="D1554" s="41">
        <v>170130500</v>
      </c>
      <c r="E1554" s="43" t="s">
        <v>2608</v>
      </c>
      <c r="F1554" s="43" t="s">
        <v>2609</v>
      </c>
      <c r="G1554" s="43" t="s">
        <v>2608</v>
      </c>
      <c r="H1554" s="41">
        <v>233</v>
      </c>
      <c r="I1554" s="43" t="s">
        <v>3374</v>
      </c>
      <c r="J1554" s="50">
        <v>181000</v>
      </c>
      <c r="K1554" s="50">
        <v>2870</v>
      </c>
      <c r="L1554" s="50">
        <v>181000</v>
      </c>
      <c r="M1554" s="51"/>
      <c r="N1554" s="51"/>
      <c r="O1554" s="51"/>
      <c r="P1554" s="41"/>
      <c r="Q1554" s="51"/>
    </row>
    <row r="1555" spans="1:17" ht="12.75">
      <c r="A1555" s="41">
        <v>2015</v>
      </c>
      <c r="B1555" s="41" t="s">
        <v>2670</v>
      </c>
      <c r="C1555" s="41">
        <v>170130600</v>
      </c>
      <c r="D1555" s="41">
        <v>170130600</v>
      </c>
      <c r="E1555" s="43" t="s">
        <v>2612</v>
      </c>
      <c r="G1555" s="43" t="s">
        <v>2613</v>
      </c>
      <c r="H1555" s="41">
        <v>101</v>
      </c>
      <c r="I1555" s="43" t="s">
        <v>2689</v>
      </c>
      <c r="J1555" s="50">
        <v>1580000</v>
      </c>
      <c r="K1555" s="50">
        <v>8094</v>
      </c>
      <c r="L1555" s="50">
        <v>101400</v>
      </c>
      <c r="M1555" s="51"/>
      <c r="N1555" s="51"/>
      <c r="O1555" s="51"/>
      <c r="P1555" s="41"/>
      <c r="Q1555" s="51"/>
    </row>
    <row r="1556" spans="1:17" ht="12.75">
      <c r="A1556" s="41">
        <v>2015</v>
      </c>
      <c r="B1556" s="41" t="s">
        <v>2670</v>
      </c>
      <c r="C1556" s="41">
        <v>170130700</v>
      </c>
      <c r="D1556" s="41">
        <v>170130700</v>
      </c>
      <c r="E1556" s="43" t="s">
        <v>2614</v>
      </c>
      <c r="G1556" s="43" t="s">
        <v>2614</v>
      </c>
      <c r="H1556" s="41">
        <v>912</v>
      </c>
      <c r="I1556" s="43" t="s">
        <v>3841</v>
      </c>
      <c r="J1556" s="50">
        <v>9100</v>
      </c>
      <c r="K1556" s="50">
        <v>0</v>
      </c>
      <c r="L1556" s="50">
        <v>0</v>
      </c>
      <c r="M1556" s="51"/>
      <c r="N1556" s="51"/>
      <c r="O1556" s="51"/>
      <c r="P1556" s="41"/>
      <c r="Q1556" s="51"/>
    </row>
    <row r="1557" spans="1:17" ht="12.75">
      <c r="A1557" s="41">
        <v>2015</v>
      </c>
      <c r="B1557" s="41" t="s">
        <v>2670</v>
      </c>
      <c r="C1557" s="41">
        <v>170140100</v>
      </c>
      <c r="D1557" s="41">
        <v>170140100</v>
      </c>
      <c r="E1557" s="43" t="s">
        <v>4020</v>
      </c>
      <c r="G1557" s="43" t="s">
        <v>4021</v>
      </c>
      <c r="H1557" s="41">
        <v>101</v>
      </c>
      <c r="I1557" s="43" t="s">
        <v>2689</v>
      </c>
      <c r="J1557" s="50">
        <v>562300</v>
      </c>
      <c r="K1557" s="50">
        <v>5623</v>
      </c>
      <c r="L1557" s="50">
        <v>0</v>
      </c>
      <c r="M1557" s="51"/>
      <c r="N1557" s="51"/>
      <c r="O1557" s="51"/>
      <c r="P1557" s="41"/>
      <c r="Q1557" s="51"/>
    </row>
    <row r="1558" spans="1:17" ht="12.75">
      <c r="A1558" s="41">
        <v>2015</v>
      </c>
      <c r="B1558" s="41" t="s">
        <v>2670</v>
      </c>
      <c r="C1558" s="41">
        <v>170140200</v>
      </c>
      <c r="D1558" s="41">
        <v>170140200</v>
      </c>
      <c r="E1558" s="43" t="s">
        <v>2615</v>
      </c>
      <c r="F1558" s="43" t="s">
        <v>2772</v>
      </c>
      <c r="G1558" s="43" t="s">
        <v>2616</v>
      </c>
      <c r="H1558" s="41">
        <v>101</v>
      </c>
      <c r="I1558" s="43" t="s">
        <v>2689</v>
      </c>
      <c r="J1558" s="50">
        <v>1319400</v>
      </c>
      <c r="K1558" s="50">
        <v>6652</v>
      </c>
      <c r="L1558" s="50">
        <v>54600</v>
      </c>
      <c r="M1558" s="51"/>
      <c r="N1558" s="51"/>
      <c r="O1558" s="51"/>
      <c r="P1558" s="41"/>
      <c r="Q1558" s="51"/>
    </row>
    <row r="1559" spans="1:17" ht="12.75">
      <c r="A1559" s="41">
        <v>2015</v>
      </c>
      <c r="B1559" s="41" t="s">
        <v>2670</v>
      </c>
      <c r="C1559" s="41">
        <v>170140300</v>
      </c>
      <c r="D1559" s="41">
        <v>170140300</v>
      </c>
      <c r="E1559" s="43" t="s">
        <v>2595</v>
      </c>
      <c r="G1559" s="43" t="s">
        <v>2596</v>
      </c>
      <c r="H1559" s="41">
        <v>101</v>
      </c>
      <c r="I1559" s="43" t="s">
        <v>2689</v>
      </c>
      <c r="J1559" s="50">
        <v>924500</v>
      </c>
      <c r="K1559" s="50">
        <v>4623</v>
      </c>
      <c r="L1559" s="50">
        <v>0</v>
      </c>
      <c r="M1559" s="51"/>
      <c r="N1559" s="51"/>
      <c r="O1559" s="51"/>
      <c r="P1559" s="41"/>
      <c r="Q1559" s="51"/>
    </row>
    <row r="1560" spans="1:17" ht="12.75">
      <c r="A1560" s="41">
        <v>2015</v>
      </c>
      <c r="B1560" s="41" t="s">
        <v>2670</v>
      </c>
      <c r="C1560" s="41">
        <v>170140350</v>
      </c>
      <c r="D1560" s="41">
        <v>170140350</v>
      </c>
      <c r="E1560" s="43" t="s">
        <v>2617</v>
      </c>
      <c r="G1560" s="43" t="s">
        <v>2618</v>
      </c>
      <c r="H1560" s="41">
        <v>101</v>
      </c>
      <c r="I1560" s="43" t="s">
        <v>2689</v>
      </c>
      <c r="J1560" s="50">
        <v>160700</v>
      </c>
      <c r="K1560" s="50">
        <v>868</v>
      </c>
      <c r="L1560" s="50">
        <v>64100</v>
      </c>
      <c r="M1560" s="51"/>
      <c r="N1560" s="51"/>
      <c r="O1560" s="51"/>
      <c r="P1560" s="41"/>
      <c r="Q1560" s="51"/>
    </row>
    <row r="1561" spans="1:17" ht="12.75">
      <c r="A1561" s="41">
        <v>2015</v>
      </c>
      <c r="B1561" s="41" t="s">
        <v>2670</v>
      </c>
      <c r="C1561" s="41">
        <v>170140400</v>
      </c>
      <c r="D1561" s="41">
        <v>170140400</v>
      </c>
      <c r="E1561" s="43" t="s">
        <v>2619</v>
      </c>
      <c r="G1561" s="43" t="s">
        <v>2620</v>
      </c>
      <c r="H1561" s="41">
        <v>101</v>
      </c>
      <c r="I1561" s="43" t="s">
        <v>2689</v>
      </c>
      <c r="J1561" s="50">
        <v>2523700</v>
      </c>
      <c r="K1561" s="50">
        <v>25237</v>
      </c>
      <c r="L1561" s="50">
        <v>0</v>
      </c>
      <c r="M1561" s="51"/>
      <c r="N1561" s="51"/>
      <c r="O1561" s="51"/>
      <c r="P1561" s="41"/>
      <c r="Q1561" s="51"/>
    </row>
    <row r="1562" spans="1:17" ht="12.75">
      <c r="A1562" s="41">
        <v>2015</v>
      </c>
      <c r="B1562" s="41" t="s">
        <v>2670</v>
      </c>
      <c r="C1562" s="41">
        <v>170140450</v>
      </c>
      <c r="D1562" s="41">
        <v>170140450</v>
      </c>
      <c r="E1562" s="43" t="s">
        <v>2621</v>
      </c>
      <c r="G1562" s="43" t="s">
        <v>2622</v>
      </c>
      <c r="H1562" s="41">
        <v>201</v>
      </c>
      <c r="I1562" s="43" t="s">
        <v>2681</v>
      </c>
      <c r="J1562" s="50">
        <v>85200</v>
      </c>
      <c r="K1562" s="50">
        <v>556</v>
      </c>
      <c r="L1562" s="50">
        <v>85200</v>
      </c>
      <c r="M1562" s="51"/>
      <c r="N1562" s="51"/>
      <c r="O1562" s="51"/>
      <c r="P1562" s="41"/>
      <c r="Q1562" s="51"/>
    </row>
    <row r="1563" spans="1:17" ht="12.75">
      <c r="A1563" s="41">
        <v>2015</v>
      </c>
      <c r="B1563" s="41" t="s">
        <v>2670</v>
      </c>
      <c r="C1563" s="41">
        <v>170140475</v>
      </c>
      <c r="D1563" s="41">
        <v>170140475</v>
      </c>
      <c r="E1563" s="43" t="s">
        <v>2623</v>
      </c>
      <c r="G1563" s="43" t="s">
        <v>2624</v>
      </c>
      <c r="H1563" s="41">
        <v>206</v>
      </c>
      <c r="I1563" s="43" t="s">
        <v>2796</v>
      </c>
      <c r="J1563" s="50">
        <v>24300</v>
      </c>
      <c r="K1563" s="50">
        <v>304</v>
      </c>
      <c r="L1563" s="50">
        <v>24300</v>
      </c>
      <c r="M1563" s="51"/>
      <c r="N1563" s="51"/>
      <c r="O1563" s="51"/>
      <c r="P1563" s="41"/>
      <c r="Q1563" s="51"/>
    </row>
    <row r="1564" spans="1:17" ht="12.75">
      <c r="A1564" s="41">
        <v>2015</v>
      </c>
      <c r="B1564" s="41" t="s">
        <v>2670</v>
      </c>
      <c r="C1564" s="41">
        <v>170150100</v>
      </c>
      <c r="D1564" s="41">
        <v>170150100</v>
      </c>
      <c r="E1564" s="43" t="s">
        <v>2625</v>
      </c>
      <c r="G1564" s="43" t="s">
        <v>2626</v>
      </c>
      <c r="H1564" s="41">
        <v>106</v>
      </c>
      <c r="I1564" s="43" t="s">
        <v>2805</v>
      </c>
      <c r="J1564" s="50">
        <v>249000</v>
      </c>
      <c r="K1564" s="50">
        <v>1245</v>
      </c>
      <c r="L1564" s="50">
        <v>0</v>
      </c>
      <c r="M1564" s="51"/>
      <c r="N1564" s="51"/>
      <c r="O1564" s="51"/>
      <c r="P1564" s="41"/>
      <c r="Q1564" s="51"/>
    </row>
    <row r="1565" spans="1:17" ht="12.75">
      <c r="A1565" s="41">
        <v>2015</v>
      </c>
      <c r="B1565" s="41" t="s">
        <v>2670</v>
      </c>
      <c r="C1565" s="41">
        <v>170150125</v>
      </c>
      <c r="D1565" s="41">
        <v>170150125</v>
      </c>
      <c r="E1565" s="43" t="s">
        <v>2625</v>
      </c>
      <c r="G1565" s="43" t="s">
        <v>2626</v>
      </c>
      <c r="H1565" s="41">
        <v>106</v>
      </c>
      <c r="I1565" s="43" t="s">
        <v>2805</v>
      </c>
      <c r="J1565" s="50">
        <v>547700</v>
      </c>
      <c r="K1565" s="50">
        <v>2739</v>
      </c>
      <c r="L1565" s="50">
        <v>0</v>
      </c>
      <c r="M1565" s="51"/>
      <c r="N1565" s="51"/>
      <c r="O1565" s="51"/>
      <c r="P1565" s="41"/>
      <c r="Q1565" s="51"/>
    </row>
    <row r="1566" spans="1:17" ht="12.75">
      <c r="A1566" s="41">
        <v>2015</v>
      </c>
      <c r="B1566" s="41" t="s">
        <v>2670</v>
      </c>
      <c r="C1566" s="41">
        <v>170150150</v>
      </c>
      <c r="D1566" s="41">
        <v>170150150</v>
      </c>
      <c r="E1566" s="43" t="s">
        <v>2625</v>
      </c>
      <c r="G1566" s="43" t="s">
        <v>2626</v>
      </c>
      <c r="H1566" s="41">
        <v>106</v>
      </c>
      <c r="I1566" s="43" t="s">
        <v>2805</v>
      </c>
      <c r="J1566" s="50">
        <v>857200</v>
      </c>
      <c r="K1566" s="50">
        <v>3543</v>
      </c>
      <c r="L1566" s="50">
        <v>0</v>
      </c>
      <c r="M1566" s="51"/>
      <c r="N1566" s="51"/>
      <c r="O1566" s="51"/>
      <c r="P1566" s="41"/>
      <c r="Q1566" s="51"/>
    </row>
    <row r="1567" spans="1:17" ht="12.75">
      <c r="A1567" s="41">
        <v>2015</v>
      </c>
      <c r="B1567" s="41" t="s">
        <v>2670</v>
      </c>
      <c r="C1567" s="41">
        <v>170150200</v>
      </c>
      <c r="D1567" s="41">
        <v>170150200</v>
      </c>
      <c r="E1567" s="43" t="s">
        <v>2627</v>
      </c>
      <c r="F1567" s="43" t="s">
        <v>2628</v>
      </c>
      <c r="G1567" s="43" t="s">
        <v>2629</v>
      </c>
      <c r="H1567" s="41">
        <v>101</v>
      </c>
      <c r="I1567" s="43" t="s">
        <v>2689</v>
      </c>
      <c r="J1567" s="50">
        <v>942100</v>
      </c>
      <c r="K1567" s="50">
        <v>9421</v>
      </c>
      <c r="L1567" s="50">
        <v>0</v>
      </c>
      <c r="M1567" s="51"/>
      <c r="N1567" s="51"/>
      <c r="O1567" s="51"/>
      <c r="P1567" s="41"/>
      <c r="Q1567" s="51"/>
    </row>
    <row r="1568" spans="1:17" ht="12.75">
      <c r="A1568" s="41">
        <v>2015</v>
      </c>
      <c r="B1568" s="41" t="s">
        <v>2670</v>
      </c>
      <c r="C1568" s="41">
        <v>170150250</v>
      </c>
      <c r="D1568" s="41">
        <v>170150250</v>
      </c>
      <c r="E1568" s="43" t="s">
        <v>2630</v>
      </c>
      <c r="G1568" s="43" t="s">
        <v>2631</v>
      </c>
      <c r="H1568" s="41">
        <v>101</v>
      </c>
      <c r="I1568" s="43" t="s">
        <v>2689</v>
      </c>
      <c r="J1568" s="50">
        <v>138600</v>
      </c>
      <c r="K1568" s="50">
        <v>970</v>
      </c>
      <c r="L1568" s="50">
        <v>109900</v>
      </c>
      <c r="M1568" s="51"/>
      <c r="N1568" s="51"/>
      <c r="O1568" s="51"/>
      <c r="P1568" s="41"/>
      <c r="Q1568" s="51"/>
    </row>
    <row r="1569" spans="1:17" ht="12.75">
      <c r="A1569" s="41">
        <v>2015</v>
      </c>
      <c r="B1569" s="41" t="s">
        <v>2670</v>
      </c>
      <c r="C1569" s="41">
        <v>170150300</v>
      </c>
      <c r="D1569" s="41">
        <v>170150300</v>
      </c>
      <c r="E1569" s="43" t="s">
        <v>2632</v>
      </c>
      <c r="F1569" s="43" t="s">
        <v>2633</v>
      </c>
      <c r="G1569" s="43" t="s">
        <v>2634</v>
      </c>
      <c r="H1569" s="41">
        <v>105</v>
      </c>
      <c r="I1569" s="43" t="s">
        <v>2675</v>
      </c>
      <c r="J1569" s="50">
        <v>543900</v>
      </c>
      <c r="K1569" s="50">
        <v>5439</v>
      </c>
      <c r="L1569" s="50">
        <v>0</v>
      </c>
      <c r="M1569" s="51"/>
      <c r="N1569" s="51"/>
      <c r="O1569" s="51"/>
      <c r="P1569" s="41"/>
      <c r="Q1569" s="51"/>
    </row>
    <row r="1570" spans="1:17" ht="12.75">
      <c r="A1570" s="41">
        <v>2015</v>
      </c>
      <c r="B1570" s="41" t="s">
        <v>2670</v>
      </c>
      <c r="C1570" s="41">
        <v>170150400</v>
      </c>
      <c r="D1570" s="41">
        <v>170150400</v>
      </c>
      <c r="E1570" s="43" t="s">
        <v>3986</v>
      </c>
      <c r="G1570" s="43" t="s">
        <v>3987</v>
      </c>
      <c r="H1570" s="41">
        <v>101</v>
      </c>
      <c r="I1570" s="43" t="s">
        <v>2689</v>
      </c>
      <c r="J1570" s="50">
        <v>1190500</v>
      </c>
      <c r="K1570" s="50">
        <v>11905</v>
      </c>
      <c r="L1570" s="50">
        <v>126800</v>
      </c>
      <c r="M1570" s="51"/>
      <c r="N1570" s="51"/>
      <c r="O1570" s="51"/>
      <c r="P1570" s="41"/>
      <c r="Q1570" s="51"/>
    </row>
    <row r="1571" spans="1:17" ht="12.75">
      <c r="A1571" s="41">
        <v>2015</v>
      </c>
      <c r="B1571" s="41" t="s">
        <v>2670</v>
      </c>
      <c r="C1571" s="41">
        <v>170150500</v>
      </c>
      <c r="D1571" s="41">
        <v>170150500</v>
      </c>
      <c r="E1571" s="43" t="s">
        <v>2625</v>
      </c>
      <c r="G1571" s="43" t="s">
        <v>2626</v>
      </c>
      <c r="H1571" s="41">
        <v>106</v>
      </c>
      <c r="I1571" s="43" t="s">
        <v>2805</v>
      </c>
      <c r="J1571" s="50">
        <v>638100</v>
      </c>
      <c r="K1571" s="50">
        <v>4608</v>
      </c>
      <c r="L1571" s="50">
        <v>0</v>
      </c>
      <c r="M1571" s="51"/>
      <c r="N1571" s="51"/>
      <c r="O1571" s="51"/>
      <c r="P1571" s="41"/>
      <c r="Q1571" s="51"/>
    </row>
    <row r="1572" spans="1:17" ht="12.75">
      <c r="A1572" s="41">
        <v>2015</v>
      </c>
      <c r="B1572" s="41" t="s">
        <v>2670</v>
      </c>
      <c r="C1572" s="41">
        <v>170150550</v>
      </c>
      <c r="D1572" s="41">
        <v>170150550</v>
      </c>
      <c r="E1572" s="43" t="s">
        <v>2625</v>
      </c>
      <c r="G1572" s="43" t="s">
        <v>2626</v>
      </c>
      <c r="H1572" s="41">
        <v>106</v>
      </c>
      <c r="I1572" s="43" t="s">
        <v>2805</v>
      </c>
      <c r="J1572" s="50">
        <v>284900</v>
      </c>
      <c r="K1572" s="50">
        <v>2496</v>
      </c>
      <c r="L1572" s="50">
        <v>244700</v>
      </c>
      <c r="M1572" s="51"/>
      <c r="N1572" s="51"/>
      <c r="O1572" s="51"/>
      <c r="P1572" s="41"/>
      <c r="Q1572" s="51"/>
    </row>
    <row r="1573" spans="1:17" ht="12.75">
      <c r="A1573" s="41">
        <v>2015</v>
      </c>
      <c r="B1573" s="41" t="s">
        <v>2670</v>
      </c>
      <c r="C1573" s="41">
        <v>170150600</v>
      </c>
      <c r="D1573" s="41">
        <v>170150600</v>
      </c>
      <c r="E1573" s="43" t="s">
        <v>2635</v>
      </c>
      <c r="G1573" s="43" t="s">
        <v>2636</v>
      </c>
      <c r="H1573" s="41">
        <v>101</v>
      </c>
      <c r="I1573" s="43" t="s">
        <v>2689</v>
      </c>
      <c r="J1573" s="50">
        <v>137900</v>
      </c>
      <c r="K1573" s="50">
        <v>1098</v>
      </c>
      <c r="L1573" s="50">
        <v>132200</v>
      </c>
      <c r="M1573" s="51"/>
      <c r="N1573" s="51"/>
      <c r="O1573" s="51"/>
      <c r="P1573" s="41"/>
      <c r="Q1573" s="51"/>
    </row>
    <row r="1574" spans="1:17" ht="12.75">
      <c r="A1574" s="41">
        <v>2015</v>
      </c>
      <c r="B1574" s="41" t="s">
        <v>2670</v>
      </c>
      <c r="C1574" s="41">
        <v>170160100</v>
      </c>
      <c r="D1574" s="41">
        <v>170160100</v>
      </c>
      <c r="E1574" s="43" t="s">
        <v>0</v>
      </c>
      <c r="F1574" s="43" t="s">
        <v>1</v>
      </c>
      <c r="G1574" s="43" t="s">
        <v>2</v>
      </c>
      <c r="H1574" s="41">
        <v>101</v>
      </c>
      <c r="I1574" s="43" t="s">
        <v>2689</v>
      </c>
      <c r="J1574" s="50">
        <v>653000</v>
      </c>
      <c r="K1574" s="50">
        <v>6530</v>
      </c>
      <c r="L1574" s="50">
        <v>0</v>
      </c>
      <c r="M1574" s="51"/>
      <c r="N1574" s="51"/>
      <c r="O1574" s="51"/>
      <c r="P1574" s="41"/>
      <c r="Q1574" s="51"/>
    </row>
    <row r="1575" spans="1:17" ht="12.75">
      <c r="A1575" s="41">
        <v>2015</v>
      </c>
      <c r="B1575" s="41" t="s">
        <v>2670</v>
      </c>
      <c r="C1575" s="41">
        <v>170160200</v>
      </c>
      <c r="D1575" s="41">
        <v>170160200</v>
      </c>
      <c r="E1575" s="43" t="s">
        <v>3</v>
      </c>
      <c r="G1575" s="43" t="s">
        <v>4</v>
      </c>
      <c r="H1575" s="41">
        <v>106</v>
      </c>
      <c r="I1575" s="43" t="s">
        <v>2805</v>
      </c>
      <c r="J1575" s="50">
        <v>1144000</v>
      </c>
      <c r="K1575" s="50">
        <v>5889</v>
      </c>
      <c r="L1575" s="50">
        <v>91700</v>
      </c>
      <c r="M1575" s="51"/>
      <c r="N1575" s="51"/>
      <c r="O1575" s="51"/>
      <c r="P1575" s="41"/>
      <c r="Q1575" s="51"/>
    </row>
    <row r="1576" spans="1:17" ht="12.75">
      <c r="A1576" s="41">
        <v>2015</v>
      </c>
      <c r="B1576" s="41" t="s">
        <v>2670</v>
      </c>
      <c r="C1576" s="41">
        <v>170210200</v>
      </c>
      <c r="D1576" s="41">
        <v>170210200</v>
      </c>
      <c r="E1576" s="43" t="s">
        <v>5</v>
      </c>
      <c r="G1576" s="43" t="s">
        <v>6</v>
      </c>
      <c r="H1576" s="41">
        <v>101</v>
      </c>
      <c r="I1576" s="43" t="s">
        <v>2689</v>
      </c>
      <c r="J1576" s="50">
        <v>370500</v>
      </c>
      <c r="K1576" s="50">
        <v>3705</v>
      </c>
      <c r="L1576" s="50">
        <v>0</v>
      </c>
      <c r="M1576" s="51"/>
      <c r="N1576" s="51"/>
      <c r="O1576" s="51"/>
      <c r="P1576" s="41"/>
      <c r="Q1576" s="51"/>
    </row>
    <row r="1577" spans="1:17" ht="12.75">
      <c r="A1577" s="41">
        <v>2015</v>
      </c>
      <c r="B1577" s="41" t="s">
        <v>2670</v>
      </c>
      <c r="C1577" s="41">
        <v>170210400</v>
      </c>
      <c r="D1577" s="41">
        <v>170210400</v>
      </c>
      <c r="E1577" s="43" t="s">
        <v>2632</v>
      </c>
      <c r="F1577" s="43" t="s">
        <v>2633</v>
      </c>
      <c r="G1577" s="43" t="s">
        <v>2634</v>
      </c>
      <c r="H1577" s="41">
        <v>105</v>
      </c>
      <c r="I1577" s="43" t="s">
        <v>2675</v>
      </c>
      <c r="J1577" s="50">
        <v>700600</v>
      </c>
      <c r="K1577" s="50">
        <v>3503</v>
      </c>
      <c r="L1577" s="50">
        <v>0</v>
      </c>
      <c r="M1577" s="51"/>
      <c r="N1577" s="51"/>
      <c r="O1577" s="51"/>
      <c r="P1577" s="41"/>
      <c r="Q1577" s="51"/>
    </row>
    <row r="1578" spans="1:17" ht="12.75">
      <c r="A1578" s="41">
        <v>2015</v>
      </c>
      <c r="B1578" s="41" t="s">
        <v>2670</v>
      </c>
      <c r="C1578" s="41">
        <v>170210500</v>
      </c>
      <c r="D1578" s="41">
        <v>170210500</v>
      </c>
      <c r="E1578" s="43" t="s">
        <v>7</v>
      </c>
      <c r="G1578" s="43" t="s">
        <v>8</v>
      </c>
      <c r="H1578" s="41">
        <v>201</v>
      </c>
      <c r="I1578" s="43" t="s">
        <v>2681</v>
      </c>
      <c r="J1578" s="50">
        <v>175300</v>
      </c>
      <c r="K1578" s="50">
        <v>1538</v>
      </c>
      <c r="L1578" s="50">
        <v>175300</v>
      </c>
      <c r="M1578" s="51"/>
      <c r="N1578" s="51"/>
      <c r="O1578" s="51"/>
      <c r="P1578" s="41"/>
      <c r="Q1578" s="51"/>
    </row>
    <row r="1579" spans="1:17" ht="12.75">
      <c r="A1579" s="41">
        <v>2015</v>
      </c>
      <c r="B1579" s="41" t="s">
        <v>2670</v>
      </c>
      <c r="C1579" s="41">
        <v>170210700</v>
      </c>
      <c r="D1579" s="41">
        <v>170210700</v>
      </c>
      <c r="E1579" s="43" t="s">
        <v>9</v>
      </c>
      <c r="G1579" s="43" t="s">
        <v>9</v>
      </c>
      <c r="H1579" s="41">
        <v>101</v>
      </c>
      <c r="I1579" s="43" t="s">
        <v>2689</v>
      </c>
      <c r="J1579" s="50">
        <v>973800</v>
      </c>
      <c r="K1579" s="50">
        <v>9738</v>
      </c>
      <c r="L1579" s="50">
        <v>0</v>
      </c>
      <c r="M1579" s="51"/>
      <c r="N1579" s="51"/>
      <c r="O1579" s="51"/>
      <c r="P1579" s="41"/>
      <c r="Q1579" s="51"/>
    </row>
    <row r="1580" spans="1:17" ht="12.75">
      <c r="A1580" s="41">
        <v>2015</v>
      </c>
      <c r="B1580" s="41" t="s">
        <v>2670</v>
      </c>
      <c r="C1580" s="41">
        <v>170210800</v>
      </c>
      <c r="D1580" s="41">
        <v>170210800</v>
      </c>
      <c r="E1580" s="43" t="s">
        <v>10</v>
      </c>
      <c r="G1580" s="43" t="s">
        <v>11</v>
      </c>
      <c r="H1580" s="41">
        <v>201</v>
      </c>
      <c r="I1580" s="43" t="s">
        <v>2681</v>
      </c>
      <c r="J1580" s="50">
        <v>89400</v>
      </c>
      <c r="K1580" s="50">
        <v>602</v>
      </c>
      <c r="L1580" s="50">
        <v>89400</v>
      </c>
      <c r="M1580" s="51"/>
      <c r="N1580" s="51"/>
      <c r="O1580" s="51"/>
      <c r="P1580" s="41"/>
      <c r="Q1580" s="51"/>
    </row>
    <row r="1581" spans="1:17" ht="12.75">
      <c r="A1581" s="41">
        <v>2015</v>
      </c>
      <c r="B1581" s="41" t="s">
        <v>2670</v>
      </c>
      <c r="C1581" s="41">
        <v>170210900</v>
      </c>
      <c r="D1581" s="41">
        <v>170210900</v>
      </c>
      <c r="E1581" s="43" t="s">
        <v>12</v>
      </c>
      <c r="G1581" s="43" t="s">
        <v>13</v>
      </c>
      <c r="H1581" s="41">
        <v>101</v>
      </c>
      <c r="I1581" s="43" t="s">
        <v>2689</v>
      </c>
      <c r="J1581" s="50">
        <v>1067400</v>
      </c>
      <c r="K1581" s="50">
        <v>10631</v>
      </c>
      <c r="L1581" s="50">
        <v>26600</v>
      </c>
      <c r="M1581" s="51"/>
      <c r="N1581" s="51"/>
      <c r="O1581" s="51"/>
      <c r="P1581" s="41"/>
      <c r="Q1581" s="51"/>
    </row>
    <row r="1582" spans="1:17" ht="12.75">
      <c r="A1582" s="41">
        <v>2015</v>
      </c>
      <c r="B1582" s="41" t="s">
        <v>2670</v>
      </c>
      <c r="C1582" s="41">
        <v>170220100</v>
      </c>
      <c r="D1582" s="41">
        <v>170220100</v>
      </c>
      <c r="E1582" s="43" t="s">
        <v>2632</v>
      </c>
      <c r="F1582" s="43" t="s">
        <v>2633</v>
      </c>
      <c r="G1582" s="43" t="s">
        <v>2634</v>
      </c>
      <c r="H1582" s="41">
        <v>105</v>
      </c>
      <c r="I1582" s="43" t="s">
        <v>2675</v>
      </c>
      <c r="J1582" s="50">
        <v>1834500</v>
      </c>
      <c r="K1582" s="50">
        <v>12185</v>
      </c>
      <c r="L1582" s="50">
        <v>313500</v>
      </c>
      <c r="M1582" s="51"/>
      <c r="N1582" s="51"/>
      <c r="O1582" s="51"/>
      <c r="P1582" s="41"/>
      <c r="Q1582" s="51"/>
    </row>
    <row r="1583" spans="1:17" ht="12.75">
      <c r="A1583" s="41">
        <v>2015</v>
      </c>
      <c r="B1583" s="41" t="s">
        <v>2670</v>
      </c>
      <c r="C1583" s="41">
        <v>170220200</v>
      </c>
      <c r="D1583" s="41">
        <v>170220200</v>
      </c>
      <c r="E1583" s="43" t="s">
        <v>2632</v>
      </c>
      <c r="F1583" s="43" t="s">
        <v>2633</v>
      </c>
      <c r="G1583" s="43" t="s">
        <v>2634</v>
      </c>
      <c r="H1583" s="41">
        <v>105</v>
      </c>
      <c r="I1583" s="43" t="s">
        <v>2675</v>
      </c>
      <c r="J1583" s="50">
        <v>648600</v>
      </c>
      <c r="K1583" s="50">
        <v>6486</v>
      </c>
      <c r="L1583" s="50">
        <v>0</v>
      </c>
      <c r="M1583" s="51"/>
      <c r="N1583" s="51"/>
      <c r="O1583" s="51"/>
      <c r="P1583" s="41"/>
      <c r="Q1583" s="51"/>
    </row>
    <row r="1584" spans="1:17" ht="12.75">
      <c r="A1584" s="41">
        <v>2015</v>
      </c>
      <c r="B1584" s="41" t="s">
        <v>2670</v>
      </c>
      <c r="C1584" s="41">
        <v>170220300</v>
      </c>
      <c r="D1584" s="41">
        <v>170220300</v>
      </c>
      <c r="E1584" s="43" t="s">
        <v>14</v>
      </c>
      <c r="G1584" s="43" t="s">
        <v>15</v>
      </c>
      <c r="H1584" s="41">
        <v>101</v>
      </c>
      <c r="I1584" s="43" t="s">
        <v>2689</v>
      </c>
      <c r="J1584" s="50">
        <v>649400</v>
      </c>
      <c r="K1584" s="50">
        <v>6494</v>
      </c>
      <c r="L1584" s="50">
        <v>0</v>
      </c>
      <c r="M1584" s="51"/>
      <c r="N1584" s="51"/>
      <c r="O1584" s="51"/>
      <c r="P1584" s="41"/>
      <c r="Q1584" s="51"/>
    </row>
    <row r="1585" spans="1:17" ht="12.75">
      <c r="A1585" s="41">
        <v>2015</v>
      </c>
      <c r="B1585" s="41" t="s">
        <v>2670</v>
      </c>
      <c r="C1585" s="41">
        <v>170220350</v>
      </c>
      <c r="D1585" s="41">
        <v>170220350</v>
      </c>
      <c r="E1585" s="43" t="s">
        <v>2531</v>
      </c>
      <c r="G1585" s="43" t="s">
        <v>2532</v>
      </c>
      <c r="H1585" s="41">
        <v>101</v>
      </c>
      <c r="I1585" s="43" t="s">
        <v>2689</v>
      </c>
      <c r="J1585" s="50">
        <v>652900</v>
      </c>
      <c r="K1585" s="50">
        <v>6529</v>
      </c>
      <c r="L1585" s="50">
        <v>0</v>
      </c>
      <c r="M1585" s="51"/>
      <c r="N1585" s="51"/>
      <c r="O1585" s="51"/>
      <c r="P1585" s="41"/>
      <c r="Q1585" s="51"/>
    </row>
    <row r="1586" spans="1:17" ht="12.75">
      <c r="A1586" s="41">
        <v>2015</v>
      </c>
      <c r="B1586" s="41" t="s">
        <v>2670</v>
      </c>
      <c r="C1586" s="41">
        <v>170220400</v>
      </c>
      <c r="D1586" s="41">
        <v>170220400</v>
      </c>
      <c r="E1586" s="43" t="s">
        <v>16</v>
      </c>
      <c r="G1586" s="43" t="s">
        <v>17</v>
      </c>
      <c r="H1586" s="41">
        <v>105</v>
      </c>
      <c r="I1586" s="43" t="s">
        <v>2675</v>
      </c>
      <c r="J1586" s="50">
        <v>1000700</v>
      </c>
      <c r="K1586" s="50">
        <v>5004</v>
      </c>
      <c r="L1586" s="50">
        <v>0</v>
      </c>
      <c r="M1586" s="51"/>
      <c r="N1586" s="51"/>
      <c r="O1586" s="51"/>
      <c r="P1586" s="41"/>
      <c r="Q1586" s="51"/>
    </row>
    <row r="1587" spans="1:17" ht="12.75">
      <c r="A1587" s="41">
        <v>2015</v>
      </c>
      <c r="B1587" s="41" t="s">
        <v>2670</v>
      </c>
      <c r="C1587" s="41">
        <v>170220450</v>
      </c>
      <c r="D1587" s="41">
        <v>170220450</v>
      </c>
      <c r="E1587" s="43" t="s">
        <v>16</v>
      </c>
      <c r="G1587" s="43" t="s">
        <v>17</v>
      </c>
      <c r="H1587" s="41">
        <v>105</v>
      </c>
      <c r="I1587" s="43" t="s">
        <v>2675</v>
      </c>
      <c r="J1587" s="50">
        <v>316400</v>
      </c>
      <c r="K1587" s="50">
        <v>1582</v>
      </c>
      <c r="L1587" s="50">
        <v>0</v>
      </c>
      <c r="M1587" s="51"/>
      <c r="N1587" s="51"/>
      <c r="O1587" s="51"/>
      <c r="P1587" s="41"/>
      <c r="Q1587" s="51"/>
    </row>
    <row r="1588" spans="1:17" ht="12.75">
      <c r="A1588" s="41">
        <v>2015</v>
      </c>
      <c r="B1588" s="41" t="s">
        <v>2670</v>
      </c>
      <c r="C1588" s="41">
        <v>170220475</v>
      </c>
      <c r="D1588" s="41">
        <v>170220475</v>
      </c>
      <c r="E1588" s="43" t="s">
        <v>18</v>
      </c>
      <c r="G1588" s="43" t="s">
        <v>19</v>
      </c>
      <c r="H1588" s="41">
        <v>101</v>
      </c>
      <c r="I1588" s="43" t="s">
        <v>2689</v>
      </c>
      <c r="J1588" s="50">
        <v>215700</v>
      </c>
      <c r="K1588" s="50">
        <v>1930</v>
      </c>
      <c r="L1588" s="50">
        <v>207400</v>
      </c>
      <c r="M1588" s="51"/>
      <c r="N1588" s="51"/>
      <c r="O1588" s="51"/>
      <c r="P1588" s="41"/>
      <c r="Q1588" s="51"/>
    </row>
    <row r="1589" spans="1:17" ht="12.75">
      <c r="A1589" s="41">
        <v>2015</v>
      </c>
      <c r="B1589" s="41" t="s">
        <v>2670</v>
      </c>
      <c r="C1589" s="41">
        <v>170220495</v>
      </c>
      <c r="D1589" s="41">
        <v>170220495</v>
      </c>
      <c r="E1589" s="43" t="s">
        <v>20</v>
      </c>
      <c r="F1589" s="43" t="s">
        <v>16</v>
      </c>
      <c r="G1589" s="43" t="s">
        <v>19</v>
      </c>
      <c r="H1589" s="41">
        <v>101</v>
      </c>
      <c r="I1589" s="43" t="s">
        <v>2689</v>
      </c>
      <c r="J1589" s="50">
        <v>235300</v>
      </c>
      <c r="K1589" s="50">
        <v>981</v>
      </c>
      <c r="L1589" s="50">
        <v>0</v>
      </c>
      <c r="M1589" s="51"/>
      <c r="N1589" s="51"/>
      <c r="O1589" s="51"/>
      <c r="P1589" s="41"/>
      <c r="Q1589" s="51"/>
    </row>
    <row r="1590" spans="1:17" ht="12.75">
      <c r="A1590" s="41">
        <v>2015</v>
      </c>
      <c r="B1590" s="41" t="s">
        <v>2670</v>
      </c>
      <c r="C1590" s="41">
        <v>170220500</v>
      </c>
      <c r="D1590" s="41">
        <v>170220500</v>
      </c>
      <c r="E1590" s="43" t="s">
        <v>2632</v>
      </c>
      <c r="F1590" s="43" t="s">
        <v>2633</v>
      </c>
      <c r="G1590" s="43" t="s">
        <v>2634</v>
      </c>
      <c r="H1590" s="41">
        <v>105</v>
      </c>
      <c r="I1590" s="43" t="s">
        <v>2675</v>
      </c>
      <c r="J1590" s="50">
        <v>705800</v>
      </c>
      <c r="K1590" s="50">
        <v>7058</v>
      </c>
      <c r="L1590" s="50">
        <v>0</v>
      </c>
      <c r="M1590" s="51"/>
      <c r="N1590" s="51"/>
      <c r="O1590" s="51"/>
      <c r="P1590" s="41"/>
      <c r="Q1590" s="51"/>
    </row>
    <row r="1591" spans="1:17" ht="12.75">
      <c r="A1591" s="41">
        <v>2015</v>
      </c>
      <c r="B1591" s="41" t="s">
        <v>2670</v>
      </c>
      <c r="C1591" s="41">
        <v>170230100</v>
      </c>
      <c r="D1591" s="41">
        <v>170230100</v>
      </c>
      <c r="E1591" s="43" t="s">
        <v>21</v>
      </c>
      <c r="G1591" s="43" t="s">
        <v>22</v>
      </c>
      <c r="H1591" s="41">
        <v>101</v>
      </c>
      <c r="I1591" s="43" t="s">
        <v>2689</v>
      </c>
      <c r="J1591" s="50">
        <v>689900</v>
      </c>
      <c r="K1591" s="50">
        <v>3450</v>
      </c>
      <c r="L1591" s="50">
        <v>0</v>
      </c>
      <c r="M1591" s="51"/>
      <c r="N1591" s="51"/>
      <c r="O1591" s="51"/>
      <c r="P1591" s="41"/>
      <c r="Q1591" s="51"/>
    </row>
    <row r="1592" spans="1:17" ht="12.75">
      <c r="A1592" s="41">
        <v>2015</v>
      </c>
      <c r="B1592" s="41" t="s">
        <v>2670</v>
      </c>
      <c r="C1592" s="41">
        <v>170230200</v>
      </c>
      <c r="D1592" s="41">
        <v>170230200</v>
      </c>
      <c r="E1592" s="43" t="s">
        <v>3723</v>
      </c>
      <c r="G1592" s="43" t="s">
        <v>3724</v>
      </c>
      <c r="H1592" s="41">
        <v>105</v>
      </c>
      <c r="I1592" s="43" t="s">
        <v>2675</v>
      </c>
      <c r="J1592" s="50">
        <v>694700</v>
      </c>
      <c r="K1592" s="50">
        <v>6947</v>
      </c>
      <c r="L1592" s="50">
        <v>0</v>
      </c>
      <c r="M1592" s="51"/>
      <c r="N1592" s="51"/>
      <c r="O1592" s="51"/>
      <c r="P1592" s="41"/>
      <c r="Q1592" s="51"/>
    </row>
    <row r="1593" spans="1:17" ht="12.75">
      <c r="A1593" s="41">
        <v>2015</v>
      </c>
      <c r="B1593" s="41" t="s">
        <v>2670</v>
      </c>
      <c r="C1593" s="41">
        <v>170230300</v>
      </c>
      <c r="D1593" s="41">
        <v>170230300</v>
      </c>
      <c r="E1593" s="43" t="s">
        <v>3723</v>
      </c>
      <c r="G1593" s="43" t="s">
        <v>3724</v>
      </c>
      <c r="H1593" s="41">
        <v>105</v>
      </c>
      <c r="I1593" s="43" t="s">
        <v>2675</v>
      </c>
      <c r="J1593" s="50">
        <v>1431800</v>
      </c>
      <c r="K1593" s="50">
        <v>7736</v>
      </c>
      <c r="L1593" s="50">
        <v>115300</v>
      </c>
      <c r="M1593" s="51"/>
      <c r="N1593" s="51"/>
      <c r="O1593" s="51"/>
      <c r="P1593" s="41"/>
      <c r="Q1593" s="51"/>
    </row>
    <row r="1594" spans="1:17" ht="12.75">
      <c r="A1594" s="41">
        <v>2015</v>
      </c>
      <c r="B1594" s="41" t="s">
        <v>2670</v>
      </c>
      <c r="C1594" s="41">
        <v>170230400</v>
      </c>
      <c r="D1594" s="41">
        <v>170230400</v>
      </c>
      <c r="E1594" s="43" t="s">
        <v>3723</v>
      </c>
      <c r="G1594" s="43" t="s">
        <v>3724</v>
      </c>
      <c r="H1594" s="41">
        <v>105</v>
      </c>
      <c r="I1594" s="43" t="s">
        <v>2675</v>
      </c>
      <c r="J1594" s="50">
        <v>1297900</v>
      </c>
      <c r="K1594" s="50">
        <v>10062</v>
      </c>
      <c r="L1594" s="50">
        <v>0</v>
      </c>
      <c r="M1594" s="51"/>
      <c r="N1594" s="51"/>
      <c r="O1594" s="51"/>
      <c r="P1594" s="41"/>
      <c r="Q1594" s="51"/>
    </row>
    <row r="1595" spans="1:17" ht="12.75">
      <c r="A1595" s="41">
        <v>2015</v>
      </c>
      <c r="B1595" s="41" t="s">
        <v>2670</v>
      </c>
      <c r="C1595" s="41">
        <v>170230450</v>
      </c>
      <c r="D1595" s="41">
        <v>170230450</v>
      </c>
      <c r="E1595" s="43" t="s">
        <v>2606</v>
      </c>
      <c r="G1595" s="43" t="s">
        <v>2607</v>
      </c>
      <c r="H1595" s="41">
        <v>101</v>
      </c>
      <c r="I1595" s="43" t="s">
        <v>2689</v>
      </c>
      <c r="J1595" s="50">
        <v>328000</v>
      </c>
      <c r="K1595" s="50">
        <v>2623</v>
      </c>
      <c r="L1595" s="50">
        <v>229700</v>
      </c>
      <c r="M1595" s="51"/>
      <c r="N1595" s="51"/>
      <c r="O1595" s="51"/>
      <c r="P1595" s="41"/>
      <c r="Q1595" s="51"/>
    </row>
    <row r="1596" spans="1:17" ht="12.75">
      <c r="A1596" s="41">
        <v>2015</v>
      </c>
      <c r="B1596" s="41" t="s">
        <v>2670</v>
      </c>
      <c r="C1596" s="41">
        <v>170230500</v>
      </c>
      <c r="D1596" s="41">
        <v>170230500</v>
      </c>
      <c r="E1596" s="43" t="s">
        <v>23</v>
      </c>
      <c r="G1596" s="43" t="s">
        <v>24</v>
      </c>
      <c r="H1596" s="41">
        <v>101</v>
      </c>
      <c r="I1596" s="43" t="s">
        <v>2689</v>
      </c>
      <c r="J1596" s="50">
        <v>1569200</v>
      </c>
      <c r="K1596" s="50">
        <v>8421</v>
      </c>
      <c r="L1596" s="50">
        <v>160600</v>
      </c>
      <c r="M1596" s="51"/>
      <c r="N1596" s="51"/>
      <c r="O1596" s="51"/>
      <c r="P1596" s="41"/>
      <c r="Q1596" s="51"/>
    </row>
    <row r="1597" spans="1:17" ht="12.75">
      <c r="A1597" s="41">
        <v>2015</v>
      </c>
      <c r="B1597" s="41" t="s">
        <v>2670</v>
      </c>
      <c r="C1597" s="41">
        <v>170240100</v>
      </c>
      <c r="D1597" s="41">
        <v>170240100</v>
      </c>
      <c r="E1597" s="43" t="s">
        <v>1505</v>
      </c>
      <c r="G1597" s="43" t="s">
        <v>1506</v>
      </c>
      <c r="H1597" s="41">
        <v>101</v>
      </c>
      <c r="I1597" s="43" t="s">
        <v>2689</v>
      </c>
      <c r="J1597" s="50">
        <v>1314000</v>
      </c>
      <c r="K1597" s="50">
        <v>13140</v>
      </c>
      <c r="L1597" s="50">
        <v>0</v>
      </c>
      <c r="M1597" s="51"/>
      <c r="N1597" s="51"/>
      <c r="O1597" s="51"/>
      <c r="P1597" s="41"/>
      <c r="Q1597" s="51"/>
    </row>
    <row r="1598" spans="1:17" ht="12.75">
      <c r="A1598" s="41">
        <v>2015</v>
      </c>
      <c r="B1598" s="41" t="s">
        <v>2670</v>
      </c>
      <c r="C1598" s="41">
        <v>170240200</v>
      </c>
      <c r="D1598" s="41">
        <v>170240200</v>
      </c>
      <c r="E1598" s="43" t="s">
        <v>1511</v>
      </c>
      <c r="G1598" s="43" t="s">
        <v>1512</v>
      </c>
      <c r="H1598" s="41">
        <v>101</v>
      </c>
      <c r="I1598" s="43" t="s">
        <v>2689</v>
      </c>
      <c r="J1598" s="50">
        <v>445300</v>
      </c>
      <c r="K1598" s="50">
        <v>2462</v>
      </c>
      <c r="L1598" s="50">
        <v>105900</v>
      </c>
      <c r="M1598" s="51"/>
      <c r="N1598" s="51"/>
      <c r="O1598" s="51"/>
      <c r="P1598" s="41"/>
      <c r="Q1598" s="51"/>
    </row>
    <row r="1599" spans="1:17" ht="12.75">
      <c r="A1599" s="41">
        <v>2015</v>
      </c>
      <c r="B1599" s="41" t="s">
        <v>2670</v>
      </c>
      <c r="C1599" s="41">
        <v>170240300</v>
      </c>
      <c r="D1599" s="41">
        <v>170240300</v>
      </c>
      <c r="E1599" s="43" t="s">
        <v>25</v>
      </c>
      <c r="F1599" s="43" t="s">
        <v>26</v>
      </c>
      <c r="G1599" s="43" t="s">
        <v>27</v>
      </c>
      <c r="H1599" s="41">
        <v>105</v>
      </c>
      <c r="I1599" s="43" t="s">
        <v>2675</v>
      </c>
      <c r="J1599" s="50">
        <v>1354300</v>
      </c>
      <c r="K1599" s="50">
        <v>6772</v>
      </c>
      <c r="L1599" s="50">
        <v>0</v>
      </c>
      <c r="M1599" s="51"/>
      <c r="N1599" s="51"/>
      <c r="O1599" s="51"/>
      <c r="P1599" s="41"/>
      <c r="Q1599" s="51"/>
    </row>
    <row r="1600" spans="1:17" ht="12.75">
      <c r="A1600" s="41">
        <v>2015</v>
      </c>
      <c r="B1600" s="41" t="s">
        <v>2670</v>
      </c>
      <c r="C1600" s="41">
        <v>170240350</v>
      </c>
      <c r="D1600" s="41">
        <v>170240350</v>
      </c>
      <c r="E1600" s="43" t="s">
        <v>28</v>
      </c>
      <c r="G1600" s="43" t="s">
        <v>29</v>
      </c>
      <c r="H1600" s="41">
        <v>201</v>
      </c>
      <c r="I1600" s="43" t="s">
        <v>2681</v>
      </c>
      <c r="J1600" s="50">
        <v>117500</v>
      </c>
      <c r="K1600" s="50">
        <v>908</v>
      </c>
      <c r="L1600" s="50">
        <v>117500</v>
      </c>
      <c r="M1600" s="51"/>
      <c r="N1600" s="51"/>
      <c r="O1600" s="51"/>
      <c r="P1600" s="41"/>
      <c r="Q1600" s="51"/>
    </row>
    <row r="1601" spans="1:17" ht="12.75">
      <c r="A1601" s="41">
        <v>2015</v>
      </c>
      <c r="B1601" s="41" t="s">
        <v>2670</v>
      </c>
      <c r="C1601" s="41">
        <v>170240400</v>
      </c>
      <c r="D1601" s="41">
        <v>170240400</v>
      </c>
      <c r="E1601" s="43" t="s">
        <v>4082</v>
      </c>
      <c r="F1601" s="43" t="s">
        <v>4083</v>
      </c>
      <c r="G1601" s="43" t="s">
        <v>4084</v>
      </c>
      <c r="H1601" s="41">
        <v>101</v>
      </c>
      <c r="I1601" s="43" t="s">
        <v>2689</v>
      </c>
      <c r="J1601" s="50">
        <v>922100</v>
      </c>
      <c r="K1601" s="50">
        <v>9221</v>
      </c>
      <c r="L1601" s="50">
        <v>0</v>
      </c>
      <c r="M1601" s="51"/>
      <c r="N1601" s="51"/>
      <c r="O1601" s="51"/>
      <c r="P1601" s="41"/>
      <c r="Q1601" s="51"/>
    </row>
    <row r="1602" spans="1:17" ht="12.75">
      <c r="A1602" s="41">
        <v>2015</v>
      </c>
      <c r="B1602" s="41" t="s">
        <v>2670</v>
      </c>
      <c r="C1602" s="41">
        <v>170240500</v>
      </c>
      <c r="D1602" s="41">
        <v>170240500</v>
      </c>
      <c r="E1602" s="43" t="s">
        <v>30</v>
      </c>
      <c r="G1602" s="43" t="s">
        <v>31</v>
      </c>
      <c r="H1602" s="41">
        <v>101</v>
      </c>
      <c r="I1602" s="43" t="s">
        <v>2689</v>
      </c>
      <c r="J1602" s="50">
        <v>141200</v>
      </c>
      <c r="K1602" s="50">
        <v>1412</v>
      </c>
      <c r="L1602" s="50">
        <v>0</v>
      </c>
      <c r="M1602" s="51"/>
      <c r="N1602" s="51"/>
      <c r="O1602" s="51"/>
      <c r="P1602" s="41"/>
      <c r="Q1602" s="51"/>
    </row>
    <row r="1603" spans="1:17" ht="12.75">
      <c r="A1603" s="41">
        <v>2015</v>
      </c>
      <c r="B1603" s="41" t="s">
        <v>2670</v>
      </c>
      <c r="C1603" s="41">
        <v>170240550</v>
      </c>
      <c r="D1603" s="41">
        <v>170240550</v>
      </c>
      <c r="E1603" s="43" t="s">
        <v>4020</v>
      </c>
      <c r="G1603" s="43" t="s">
        <v>4021</v>
      </c>
      <c r="H1603" s="41">
        <v>201</v>
      </c>
      <c r="I1603" s="43" t="s">
        <v>2681</v>
      </c>
      <c r="J1603" s="50">
        <v>102300</v>
      </c>
      <c r="K1603" s="50">
        <v>728</v>
      </c>
      <c r="L1603" s="50">
        <v>86000</v>
      </c>
      <c r="M1603" s="51"/>
      <c r="N1603" s="51"/>
      <c r="O1603" s="51"/>
      <c r="P1603" s="41"/>
      <c r="Q1603" s="51"/>
    </row>
    <row r="1604" spans="1:17" ht="12.75">
      <c r="A1604" s="41">
        <v>2015</v>
      </c>
      <c r="B1604" s="41" t="s">
        <v>2670</v>
      </c>
      <c r="C1604" s="41">
        <v>170240600</v>
      </c>
      <c r="D1604" s="41">
        <v>170240600</v>
      </c>
      <c r="E1604" s="43" t="s">
        <v>1371</v>
      </c>
      <c r="F1604" s="43" t="s">
        <v>1372</v>
      </c>
      <c r="G1604" s="43" t="s">
        <v>1373</v>
      </c>
      <c r="H1604" s="41">
        <v>101</v>
      </c>
      <c r="I1604" s="43" t="s">
        <v>2689</v>
      </c>
      <c r="J1604" s="50">
        <v>1587200</v>
      </c>
      <c r="K1604" s="50">
        <v>15672</v>
      </c>
      <c r="L1604" s="50">
        <v>185000</v>
      </c>
      <c r="M1604" s="51"/>
      <c r="N1604" s="51"/>
      <c r="O1604" s="51"/>
      <c r="P1604" s="41"/>
      <c r="Q1604" s="51"/>
    </row>
    <row r="1605" spans="1:17" ht="12.75">
      <c r="A1605" s="41">
        <v>2015</v>
      </c>
      <c r="B1605" s="41" t="s">
        <v>2670</v>
      </c>
      <c r="C1605" s="41">
        <v>170250100</v>
      </c>
      <c r="D1605" s="41">
        <v>170250100</v>
      </c>
      <c r="E1605" s="43" t="s">
        <v>32</v>
      </c>
      <c r="F1605" s="43" t="s">
        <v>2772</v>
      </c>
      <c r="G1605" s="43" t="s">
        <v>33</v>
      </c>
      <c r="H1605" s="41">
        <v>101</v>
      </c>
      <c r="I1605" s="43" t="s">
        <v>2689</v>
      </c>
      <c r="J1605" s="50">
        <v>283900</v>
      </c>
      <c r="K1605" s="50">
        <v>2839</v>
      </c>
      <c r="L1605" s="50">
        <v>0</v>
      </c>
      <c r="M1605" s="51"/>
      <c r="N1605" s="51"/>
      <c r="O1605" s="51"/>
      <c r="P1605" s="41"/>
      <c r="Q1605" s="51"/>
    </row>
    <row r="1606" spans="1:17" ht="12.75">
      <c r="A1606" s="41">
        <v>2015</v>
      </c>
      <c r="B1606" s="41" t="s">
        <v>2670</v>
      </c>
      <c r="C1606" s="41">
        <v>170250150</v>
      </c>
      <c r="D1606" s="41">
        <v>170250150</v>
      </c>
      <c r="E1606" s="43" t="s">
        <v>2160</v>
      </c>
      <c r="G1606" s="43" t="s">
        <v>2161</v>
      </c>
      <c r="H1606" s="41">
        <v>101</v>
      </c>
      <c r="I1606" s="43" t="s">
        <v>2689</v>
      </c>
      <c r="J1606" s="50">
        <v>8800</v>
      </c>
      <c r="K1606" s="50">
        <v>44</v>
      </c>
      <c r="L1606" s="50">
        <v>0</v>
      </c>
      <c r="M1606" s="51"/>
      <c r="N1606" s="51"/>
      <c r="O1606" s="51"/>
      <c r="P1606" s="41"/>
      <c r="Q1606" s="51"/>
    </row>
    <row r="1607" spans="1:17" ht="12.75">
      <c r="A1607" s="41">
        <v>2015</v>
      </c>
      <c r="B1607" s="41" t="s">
        <v>2670</v>
      </c>
      <c r="C1607" s="41">
        <v>170250200</v>
      </c>
      <c r="D1607" s="41">
        <v>170250200</v>
      </c>
      <c r="E1607" s="43" t="s">
        <v>32</v>
      </c>
      <c r="F1607" s="43" t="s">
        <v>2772</v>
      </c>
      <c r="G1607" s="43" t="s">
        <v>33</v>
      </c>
      <c r="H1607" s="41">
        <v>101</v>
      </c>
      <c r="I1607" s="43" t="s">
        <v>2689</v>
      </c>
      <c r="J1607" s="50">
        <v>731200</v>
      </c>
      <c r="K1607" s="50">
        <v>7312</v>
      </c>
      <c r="L1607" s="50">
        <v>0</v>
      </c>
      <c r="M1607" s="51"/>
      <c r="N1607" s="51"/>
      <c r="O1607" s="51"/>
      <c r="P1607" s="41"/>
      <c r="Q1607" s="51"/>
    </row>
    <row r="1608" spans="1:17" ht="12.75">
      <c r="A1608" s="41">
        <v>2015</v>
      </c>
      <c r="B1608" s="41" t="s">
        <v>2670</v>
      </c>
      <c r="C1608" s="41">
        <v>170250250</v>
      </c>
      <c r="D1608" s="41">
        <v>170250250</v>
      </c>
      <c r="E1608" s="43" t="s">
        <v>34</v>
      </c>
      <c r="G1608" s="43" t="s">
        <v>35</v>
      </c>
      <c r="H1608" s="41">
        <v>101</v>
      </c>
      <c r="I1608" s="43" t="s">
        <v>2689</v>
      </c>
      <c r="J1608" s="50">
        <v>467700</v>
      </c>
      <c r="K1608" s="50">
        <v>2350</v>
      </c>
      <c r="L1608" s="50">
        <v>141000</v>
      </c>
      <c r="M1608" s="51"/>
      <c r="N1608" s="51"/>
      <c r="O1608" s="51"/>
      <c r="P1608" s="41"/>
      <c r="Q1608" s="51"/>
    </row>
    <row r="1609" spans="1:17" ht="12.75">
      <c r="A1609" s="41">
        <v>2015</v>
      </c>
      <c r="B1609" s="41" t="s">
        <v>2670</v>
      </c>
      <c r="C1609" s="41">
        <v>170250300</v>
      </c>
      <c r="D1609" s="41">
        <v>170250300</v>
      </c>
      <c r="E1609" s="43" t="s">
        <v>36</v>
      </c>
      <c r="G1609" s="43" t="s">
        <v>37</v>
      </c>
      <c r="H1609" s="41">
        <v>101</v>
      </c>
      <c r="I1609" s="43" t="s">
        <v>2689</v>
      </c>
      <c r="J1609" s="50">
        <v>585200</v>
      </c>
      <c r="K1609" s="50">
        <v>2926</v>
      </c>
      <c r="L1609" s="50">
        <v>0</v>
      </c>
      <c r="M1609" s="51"/>
      <c r="N1609" s="51"/>
      <c r="O1609" s="51"/>
      <c r="P1609" s="41"/>
      <c r="Q1609" s="51"/>
    </row>
    <row r="1610" spans="1:17" ht="12.75">
      <c r="A1610" s="41">
        <v>2015</v>
      </c>
      <c r="B1610" s="41" t="s">
        <v>2670</v>
      </c>
      <c r="C1610" s="41">
        <v>170250350</v>
      </c>
      <c r="D1610" s="41">
        <v>170250350</v>
      </c>
      <c r="E1610" s="43" t="s">
        <v>38</v>
      </c>
      <c r="F1610" s="43" t="s">
        <v>39</v>
      </c>
      <c r="G1610" s="43" t="s">
        <v>40</v>
      </c>
      <c r="H1610" s="41">
        <v>203</v>
      </c>
      <c r="I1610" s="43" t="s">
        <v>1710</v>
      </c>
      <c r="J1610" s="50">
        <v>109500</v>
      </c>
      <c r="K1610" s="50">
        <v>821</v>
      </c>
      <c r="L1610" s="50">
        <v>109500</v>
      </c>
      <c r="M1610" s="51"/>
      <c r="N1610" s="51"/>
      <c r="O1610" s="51"/>
      <c r="P1610" s="41"/>
      <c r="Q1610" s="51"/>
    </row>
    <row r="1611" spans="1:17" ht="12.75">
      <c r="A1611" s="41">
        <v>2015</v>
      </c>
      <c r="B1611" s="41" t="s">
        <v>2670</v>
      </c>
      <c r="C1611" s="41">
        <v>170250400</v>
      </c>
      <c r="D1611" s="41">
        <v>170250400</v>
      </c>
      <c r="E1611" s="43" t="s">
        <v>41</v>
      </c>
      <c r="F1611" s="43" t="s">
        <v>2772</v>
      </c>
      <c r="G1611" s="43" t="s">
        <v>42</v>
      </c>
      <c r="H1611" s="41">
        <v>101</v>
      </c>
      <c r="I1611" s="43" t="s">
        <v>2689</v>
      </c>
      <c r="J1611" s="50">
        <v>390200</v>
      </c>
      <c r="K1611" s="50">
        <v>1951</v>
      </c>
      <c r="L1611" s="50">
        <v>0</v>
      </c>
      <c r="M1611" s="51"/>
      <c r="N1611" s="51"/>
      <c r="O1611" s="51"/>
      <c r="P1611" s="41"/>
      <c r="Q1611" s="51"/>
    </row>
    <row r="1612" spans="1:17" ht="12.75">
      <c r="A1612" s="41">
        <v>2015</v>
      </c>
      <c r="B1612" s="41" t="s">
        <v>2670</v>
      </c>
      <c r="C1612" s="41">
        <v>170250500</v>
      </c>
      <c r="D1612" s="41">
        <v>170250500</v>
      </c>
      <c r="E1612" s="43" t="s">
        <v>43</v>
      </c>
      <c r="G1612" s="43" t="s">
        <v>44</v>
      </c>
      <c r="H1612" s="41">
        <v>101</v>
      </c>
      <c r="I1612" s="43" t="s">
        <v>2689</v>
      </c>
      <c r="J1612" s="50">
        <v>640000</v>
      </c>
      <c r="K1612" s="50">
        <v>3943</v>
      </c>
      <c r="L1612" s="50">
        <v>0</v>
      </c>
      <c r="M1612" s="51"/>
      <c r="N1612" s="51"/>
      <c r="O1612" s="51"/>
      <c r="P1612" s="41"/>
      <c r="Q1612" s="51"/>
    </row>
    <row r="1613" spans="1:17" ht="12.75">
      <c r="A1613" s="41">
        <v>2015</v>
      </c>
      <c r="B1613" s="41" t="s">
        <v>2670</v>
      </c>
      <c r="C1613" s="41">
        <v>170250550</v>
      </c>
      <c r="D1613" s="41">
        <v>170250550</v>
      </c>
      <c r="E1613" s="43" t="s">
        <v>45</v>
      </c>
      <c r="G1613" s="43" t="s">
        <v>46</v>
      </c>
      <c r="H1613" s="41">
        <v>201</v>
      </c>
      <c r="I1613" s="43" t="s">
        <v>2681</v>
      </c>
      <c r="J1613" s="50">
        <v>106700</v>
      </c>
      <c r="K1613" s="50">
        <v>791</v>
      </c>
      <c r="L1613" s="50">
        <v>106700</v>
      </c>
      <c r="M1613" s="51"/>
      <c r="N1613" s="51"/>
      <c r="O1613" s="51"/>
      <c r="P1613" s="41"/>
      <c r="Q1613" s="51"/>
    </row>
    <row r="1614" spans="1:17" ht="12.75">
      <c r="A1614" s="41">
        <v>2015</v>
      </c>
      <c r="B1614" s="41" t="s">
        <v>2670</v>
      </c>
      <c r="C1614" s="41">
        <v>170250600</v>
      </c>
      <c r="D1614" s="41">
        <v>170250600</v>
      </c>
      <c r="E1614" s="43" t="s">
        <v>3723</v>
      </c>
      <c r="G1614" s="43" t="s">
        <v>3724</v>
      </c>
      <c r="H1614" s="41">
        <v>105</v>
      </c>
      <c r="I1614" s="43" t="s">
        <v>2675</v>
      </c>
      <c r="J1614" s="50">
        <v>434800</v>
      </c>
      <c r="K1614" s="50">
        <v>4348</v>
      </c>
      <c r="L1614" s="50">
        <v>0</v>
      </c>
      <c r="M1614" s="51"/>
      <c r="N1614" s="51"/>
      <c r="O1614" s="51"/>
      <c r="P1614" s="41"/>
      <c r="Q1614" s="51"/>
    </row>
    <row r="1615" spans="1:17" ht="12.75">
      <c r="A1615" s="41">
        <v>2015</v>
      </c>
      <c r="B1615" s="41" t="s">
        <v>2670</v>
      </c>
      <c r="C1615" s="41">
        <v>170250650</v>
      </c>
      <c r="D1615" s="41">
        <v>170250650</v>
      </c>
      <c r="E1615" s="43" t="s">
        <v>47</v>
      </c>
      <c r="G1615" s="43" t="s">
        <v>48</v>
      </c>
      <c r="H1615" s="41">
        <v>201</v>
      </c>
      <c r="I1615" s="43" t="s">
        <v>2681</v>
      </c>
      <c r="J1615" s="50">
        <v>104500</v>
      </c>
      <c r="K1615" s="50">
        <v>767</v>
      </c>
      <c r="L1615" s="50">
        <v>104500</v>
      </c>
      <c r="M1615" s="51"/>
      <c r="N1615" s="51"/>
      <c r="O1615" s="51"/>
      <c r="P1615" s="41"/>
      <c r="Q1615" s="51"/>
    </row>
    <row r="1616" spans="1:17" ht="12.75">
      <c r="A1616" s="41">
        <v>2015</v>
      </c>
      <c r="B1616" s="41" t="s">
        <v>2670</v>
      </c>
      <c r="C1616" s="41">
        <v>170250700</v>
      </c>
      <c r="D1616" s="41">
        <v>170250700</v>
      </c>
      <c r="E1616" s="43" t="s">
        <v>49</v>
      </c>
      <c r="F1616" s="43" t="s">
        <v>50</v>
      </c>
      <c r="G1616" s="43" t="s">
        <v>51</v>
      </c>
      <c r="H1616" s="41">
        <v>101</v>
      </c>
      <c r="I1616" s="43" t="s">
        <v>2689</v>
      </c>
      <c r="J1616" s="50">
        <v>543000</v>
      </c>
      <c r="K1616" s="50">
        <v>5430</v>
      </c>
      <c r="L1616" s="50">
        <v>0</v>
      </c>
      <c r="M1616" s="51"/>
      <c r="N1616" s="51"/>
      <c r="O1616" s="51"/>
      <c r="P1616" s="41"/>
      <c r="Q1616" s="51"/>
    </row>
    <row r="1617" spans="1:17" ht="12.75">
      <c r="A1617" s="41">
        <v>2015</v>
      </c>
      <c r="B1617" s="41" t="s">
        <v>2670</v>
      </c>
      <c r="C1617" s="41">
        <v>170250800</v>
      </c>
      <c r="D1617" s="41">
        <v>170250800</v>
      </c>
      <c r="E1617" s="43" t="s">
        <v>2160</v>
      </c>
      <c r="G1617" s="43" t="s">
        <v>2161</v>
      </c>
      <c r="H1617" s="41">
        <v>101</v>
      </c>
      <c r="I1617" s="43" t="s">
        <v>2689</v>
      </c>
      <c r="J1617" s="50">
        <v>308900</v>
      </c>
      <c r="K1617" s="50">
        <v>1206</v>
      </c>
      <c r="L1617" s="50">
        <v>0</v>
      </c>
      <c r="M1617" s="51"/>
      <c r="N1617" s="51"/>
      <c r="O1617" s="51"/>
      <c r="P1617" s="41"/>
      <c r="Q1617" s="51"/>
    </row>
    <row r="1618" spans="1:17" ht="12.75">
      <c r="A1618" s="41">
        <v>2015</v>
      </c>
      <c r="B1618" s="41" t="s">
        <v>2670</v>
      </c>
      <c r="C1618" s="41">
        <v>170260100</v>
      </c>
      <c r="D1618" s="41">
        <v>170260100</v>
      </c>
      <c r="E1618" s="43" t="s">
        <v>52</v>
      </c>
      <c r="G1618" s="43" t="s">
        <v>52</v>
      </c>
      <c r="H1618" s="41">
        <v>106</v>
      </c>
      <c r="I1618" s="43" t="s">
        <v>2805</v>
      </c>
      <c r="J1618" s="50">
        <v>1462000</v>
      </c>
      <c r="K1618" s="50">
        <v>7385</v>
      </c>
      <c r="L1618" s="50">
        <v>75000</v>
      </c>
      <c r="M1618" s="51"/>
      <c r="N1618" s="51"/>
      <c r="O1618" s="51"/>
      <c r="P1618" s="41"/>
      <c r="Q1618" s="51"/>
    </row>
    <row r="1619" spans="1:17" ht="12.75">
      <c r="A1619" s="41">
        <v>2015</v>
      </c>
      <c r="B1619" s="41" t="s">
        <v>2670</v>
      </c>
      <c r="C1619" s="41">
        <v>170260200</v>
      </c>
      <c r="D1619" s="41">
        <v>170260200</v>
      </c>
      <c r="E1619" s="43" t="s">
        <v>53</v>
      </c>
      <c r="G1619" s="43" t="s">
        <v>53</v>
      </c>
      <c r="H1619" s="41">
        <v>101</v>
      </c>
      <c r="I1619" s="43" t="s">
        <v>2689</v>
      </c>
      <c r="J1619" s="50">
        <v>891400</v>
      </c>
      <c r="K1619" s="50">
        <v>8914</v>
      </c>
      <c r="L1619" s="50">
        <v>0</v>
      </c>
      <c r="M1619" s="51"/>
      <c r="N1619" s="51"/>
      <c r="O1619" s="51"/>
      <c r="P1619" s="41"/>
      <c r="Q1619" s="51"/>
    </row>
    <row r="1620" spans="1:17" ht="12.75">
      <c r="A1620" s="41">
        <v>2015</v>
      </c>
      <c r="B1620" s="41" t="s">
        <v>2670</v>
      </c>
      <c r="C1620" s="41">
        <v>170260225</v>
      </c>
      <c r="D1620" s="41">
        <v>170260225</v>
      </c>
      <c r="E1620" s="43" t="s">
        <v>54</v>
      </c>
      <c r="G1620" s="43" t="s">
        <v>55</v>
      </c>
      <c r="H1620" s="41">
        <v>201</v>
      </c>
      <c r="I1620" s="43" t="s">
        <v>2681</v>
      </c>
      <c r="J1620" s="50">
        <v>70900</v>
      </c>
      <c r="K1620" s="50">
        <v>709</v>
      </c>
      <c r="L1620" s="50">
        <v>70900</v>
      </c>
      <c r="M1620" s="51"/>
      <c r="N1620" s="51"/>
      <c r="O1620" s="51"/>
      <c r="P1620" s="41"/>
      <c r="Q1620" s="51"/>
    </row>
    <row r="1621" spans="1:17" ht="12.75">
      <c r="A1621" s="41">
        <v>2015</v>
      </c>
      <c r="B1621" s="41" t="s">
        <v>2670</v>
      </c>
      <c r="C1621" s="41">
        <v>170260250</v>
      </c>
      <c r="D1621" s="41">
        <v>170260250</v>
      </c>
      <c r="E1621" s="43" t="s">
        <v>56</v>
      </c>
      <c r="F1621" s="43" t="s">
        <v>57</v>
      </c>
      <c r="G1621" s="43" t="s">
        <v>58</v>
      </c>
      <c r="H1621" s="41">
        <v>101</v>
      </c>
      <c r="I1621" s="43" t="s">
        <v>2689</v>
      </c>
      <c r="J1621" s="50">
        <v>204300</v>
      </c>
      <c r="K1621" s="50">
        <v>1534</v>
      </c>
      <c r="L1621" s="50">
        <v>0</v>
      </c>
      <c r="M1621" s="51"/>
      <c r="N1621" s="51"/>
      <c r="O1621" s="51"/>
      <c r="P1621" s="41"/>
      <c r="Q1621" s="51"/>
    </row>
    <row r="1622" spans="1:17" ht="12.75">
      <c r="A1622" s="41">
        <v>2015</v>
      </c>
      <c r="B1622" s="41" t="s">
        <v>2670</v>
      </c>
      <c r="C1622" s="41">
        <v>170260300</v>
      </c>
      <c r="D1622" s="41">
        <v>170260300</v>
      </c>
      <c r="E1622" s="43" t="s">
        <v>59</v>
      </c>
      <c r="G1622" s="43" t="s">
        <v>60</v>
      </c>
      <c r="H1622" s="41">
        <v>101</v>
      </c>
      <c r="I1622" s="43" t="s">
        <v>2689</v>
      </c>
      <c r="J1622" s="50">
        <v>261000</v>
      </c>
      <c r="K1622" s="50">
        <v>2610</v>
      </c>
      <c r="L1622" s="50">
        <v>0</v>
      </c>
      <c r="M1622" s="51"/>
      <c r="N1622" s="51"/>
      <c r="O1622" s="51"/>
      <c r="P1622" s="41"/>
      <c r="Q1622" s="51"/>
    </row>
    <row r="1623" spans="1:17" ht="12.75">
      <c r="A1623" s="41">
        <v>2015</v>
      </c>
      <c r="B1623" s="41" t="s">
        <v>2670</v>
      </c>
      <c r="C1623" s="41">
        <v>170260350</v>
      </c>
      <c r="D1623" s="41">
        <v>170260350</v>
      </c>
      <c r="E1623" s="43" t="s">
        <v>56</v>
      </c>
      <c r="F1623" s="43" t="s">
        <v>57</v>
      </c>
      <c r="G1623" s="43" t="s">
        <v>58</v>
      </c>
      <c r="H1623" s="41">
        <v>101</v>
      </c>
      <c r="I1623" s="43" t="s">
        <v>2689</v>
      </c>
      <c r="J1623" s="50">
        <v>196600</v>
      </c>
      <c r="K1623" s="50">
        <v>1457</v>
      </c>
      <c r="L1623" s="50">
        <v>0</v>
      </c>
      <c r="M1623" s="51"/>
      <c r="N1623" s="51"/>
      <c r="O1623" s="51"/>
      <c r="P1623" s="41"/>
      <c r="Q1623" s="51"/>
    </row>
    <row r="1624" spans="1:17" ht="12.75">
      <c r="A1624" s="41">
        <v>2015</v>
      </c>
      <c r="B1624" s="41" t="s">
        <v>2670</v>
      </c>
      <c r="C1624" s="41">
        <v>170260400</v>
      </c>
      <c r="D1624" s="41">
        <v>170260400</v>
      </c>
      <c r="E1624" s="43" t="s">
        <v>61</v>
      </c>
      <c r="G1624" s="43" t="s">
        <v>62</v>
      </c>
      <c r="H1624" s="41">
        <v>101</v>
      </c>
      <c r="I1624" s="43" t="s">
        <v>2689</v>
      </c>
      <c r="J1624" s="50">
        <v>351300</v>
      </c>
      <c r="K1624" s="50">
        <v>3513</v>
      </c>
      <c r="L1624" s="50">
        <v>0</v>
      </c>
      <c r="M1624" s="51"/>
      <c r="N1624" s="51"/>
      <c r="O1624" s="51"/>
      <c r="P1624" s="41"/>
      <c r="Q1624" s="51"/>
    </row>
    <row r="1625" spans="1:17" ht="12.75">
      <c r="A1625" s="41">
        <v>2015</v>
      </c>
      <c r="B1625" s="41" t="s">
        <v>2670</v>
      </c>
      <c r="C1625" s="41">
        <v>170260500</v>
      </c>
      <c r="D1625" s="41">
        <v>170260500</v>
      </c>
      <c r="E1625" s="43" t="s">
        <v>61</v>
      </c>
      <c r="G1625" s="43" t="s">
        <v>62</v>
      </c>
      <c r="H1625" s="41">
        <v>101</v>
      </c>
      <c r="I1625" s="43" t="s">
        <v>2689</v>
      </c>
      <c r="J1625" s="50">
        <v>280600</v>
      </c>
      <c r="K1625" s="50">
        <v>2806</v>
      </c>
      <c r="L1625" s="50">
        <v>0</v>
      </c>
      <c r="M1625" s="51"/>
      <c r="N1625" s="51"/>
      <c r="O1625" s="51"/>
      <c r="P1625" s="41"/>
      <c r="Q1625" s="51"/>
    </row>
    <row r="1626" spans="1:17" ht="12.75">
      <c r="A1626" s="41">
        <v>2015</v>
      </c>
      <c r="B1626" s="41" t="s">
        <v>2670</v>
      </c>
      <c r="C1626" s="41">
        <v>170260550</v>
      </c>
      <c r="D1626" s="41">
        <v>170260550</v>
      </c>
      <c r="E1626" s="43" t="s">
        <v>63</v>
      </c>
      <c r="G1626" s="43" t="s">
        <v>64</v>
      </c>
      <c r="H1626" s="41">
        <v>101</v>
      </c>
      <c r="I1626" s="43" t="s">
        <v>2689</v>
      </c>
      <c r="J1626" s="50">
        <v>141000</v>
      </c>
      <c r="K1626" s="50">
        <v>1410</v>
      </c>
      <c r="L1626" s="50">
        <v>96300</v>
      </c>
      <c r="M1626" s="51"/>
      <c r="N1626" s="51"/>
      <c r="O1626" s="51"/>
      <c r="P1626" s="41"/>
      <c r="Q1626" s="51"/>
    </row>
    <row r="1627" spans="1:17" ht="12.75">
      <c r="A1627" s="41">
        <v>2015</v>
      </c>
      <c r="B1627" s="41" t="s">
        <v>2670</v>
      </c>
      <c r="C1627" s="41">
        <v>170260600</v>
      </c>
      <c r="D1627" s="41">
        <v>170260600</v>
      </c>
      <c r="E1627" s="43" t="s">
        <v>65</v>
      </c>
      <c r="F1627" s="43" t="s">
        <v>66</v>
      </c>
      <c r="G1627" s="43" t="s">
        <v>65</v>
      </c>
      <c r="H1627" s="41">
        <v>101</v>
      </c>
      <c r="I1627" s="43" t="s">
        <v>2689</v>
      </c>
      <c r="J1627" s="50">
        <v>1469000</v>
      </c>
      <c r="K1627" s="50">
        <v>14690</v>
      </c>
      <c r="L1627" s="50">
        <v>0</v>
      </c>
      <c r="M1627" s="51"/>
      <c r="N1627" s="51"/>
      <c r="O1627" s="51"/>
      <c r="P1627" s="41"/>
      <c r="Q1627" s="51"/>
    </row>
    <row r="1628" spans="1:17" ht="12.75">
      <c r="A1628" s="41">
        <v>2015</v>
      </c>
      <c r="B1628" s="41" t="s">
        <v>2670</v>
      </c>
      <c r="C1628" s="41">
        <v>170260650</v>
      </c>
      <c r="D1628" s="41">
        <v>170260650</v>
      </c>
      <c r="E1628" s="43" t="s">
        <v>67</v>
      </c>
      <c r="G1628" s="43" t="s">
        <v>68</v>
      </c>
      <c r="H1628" s="41">
        <v>101</v>
      </c>
      <c r="I1628" s="43" t="s">
        <v>2689</v>
      </c>
      <c r="J1628" s="50">
        <v>160700</v>
      </c>
      <c r="K1628" s="50">
        <v>1136</v>
      </c>
      <c r="L1628" s="50">
        <v>119400</v>
      </c>
      <c r="M1628" s="51"/>
      <c r="N1628" s="51"/>
      <c r="O1628" s="51"/>
      <c r="P1628" s="41"/>
      <c r="Q1628" s="51"/>
    </row>
    <row r="1629" spans="1:17" ht="12.75">
      <c r="A1629" s="41">
        <v>2015</v>
      </c>
      <c r="B1629" s="41" t="s">
        <v>2670</v>
      </c>
      <c r="C1629" s="41">
        <v>170260700</v>
      </c>
      <c r="D1629" s="41">
        <v>170260700</v>
      </c>
      <c r="E1629" s="43" t="s">
        <v>52</v>
      </c>
      <c r="G1629" s="43" t="s">
        <v>52</v>
      </c>
      <c r="H1629" s="41">
        <v>106</v>
      </c>
      <c r="I1629" s="43" t="s">
        <v>2805</v>
      </c>
      <c r="J1629" s="50">
        <v>223700</v>
      </c>
      <c r="K1629" s="50">
        <v>1379</v>
      </c>
      <c r="L1629" s="50">
        <v>107300</v>
      </c>
      <c r="M1629" s="51"/>
      <c r="N1629" s="51"/>
      <c r="O1629" s="51"/>
      <c r="P1629" s="41"/>
      <c r="Q1629" s="51"/>
    </row>
    <row r="1630" spans="1:17" ht="12.75">
      <c r="A1630" s="41">
        <v>2015</v>
      </c>
      <c r="B1630" s="41" t="s">
        <v>2670</v>
      </c>
      <c r="C1630" s="41">
        <v>170270100</v>
      </c>
      <c r="D1630" s="41">
        <v>170270100</v>
      </c>
      <c r="E1630" s="43" t="s">
        <v>53</v>
      </c>
      <c r="G1630" s="43" t="s">
        <v>53</v>
      </c>
      <c r="H1630" s="41">
        <v>101</v>
      </c>
      <c r="I1630" s="43" t="s">
        <v>2689</v>
      </c>
      <c r="J1630" s="50">
        <v>349600</v>
      </c>
      <c r="K1630" s="50">
        <v>3496</v>
      </c>
      <c r="L1630" s="50">
        <v>0</v>
      </c>
      <c r="M1630" s="51"/>
      <c r="N1630" s="51"/>
      <c r="O1630" s="51"/>
      <c r="P1630" s="41"/>
      <c r="Q1630" s="51"/>
    </row>
    <row r="1631" spans="1:17" ht="12.75">
      <c r="A1631" s="41">
        <v>2015</v>
      </c>
      <c r="B1631" s="41" t="s">
        <v>2670</v>
      </c>
      <c r="C1631" s="41">
        <v>170270200</v>
      </c>
      <c r="D1631" s="41">
        <v>170270200</v>
      </c>
      <c r="E1631" s="43" t="s">
        <v>63</v>
      </c>
      <c r="G1631" s="43" t="s">
        <v>64</v>
      </c>
      <c r="H1631" s="41">
        <v>101</v>
      </c>
      <c r="I1631" s="43" t="s">
        <v>2689</v>
      </c>
      <c r="J1631" s="50">
        <v>199200</v>
      </c>
      <c r="K1631" s="50">
        <v>1976</v>
      </c>
      <c r="L1631" s="50">
        <v>125100</v>
      </c>
      <c r="M1631" s="51"/>
      <c r="N1631" s="51"/>
      <c r="O1631" s="51"/>
      <c r="P1631" s="41"/>
      <c r="Q1631" s="51"/>
    </row>
    <row r="1632" spans="1:17" ht="12.75">
      <c r="A1632" s="41">
        <v>2015</v>
      </c>
      <c r="B1632" s="41" t="s">
        <v>2670</v>
      </c>
      <c r="C1632" s="41">
        <v>170270300</v>
      </c>
      <c r="D1632" s="41">
        <v>170270300</v>
      </c>
      <c r="E1632" s="43" t="s">
        <v>2632</v>
      </c>
      <c r="F1632" s="43" t="s">
        <v>2633</v>
      </c>
      <c r="G1632" s="43" t="s">
        <v>2634</v>
      </c>
      <c r="H1632" s="41">
        <v>105</v>
      </c>
      <c r="I1632" s="43" t="s">
        <v>2675</v>
      </c>
      <c r="J1632" s="50">
        <v>1183800</v>
      </c>
      <c r="K1632" s="50">
        <v>11838</v>
      </c>
      <c r="L1632" s="50">
        <v>0</v>
      </c>
      <c r="M1632" s="51"/>
      <c r="N1632" s="51"/>
      <c r="O1632" s="51"/>
      <c r="P1632" s="41"/>
      <c r="Q1632" s="51"/>
    </row>
    <row r="1633" spans="1:17" ht="12.75">
      <c r="A1633" s="41">
        <v>2015</v>
      </c>
      <c r="B1633" s="41" t="s">
        <v>2670</v>
      </c>
      <c r="C1633" s="41">
        <v>170270400</v>
      </c>
      <c r="D1633" s="41">
        <v>170270400</v>
      </c>
      <c r="E1633" s="43" t="s">
        <v>69</v>
      </c>
      <c r="G1633" s="43" t="s">
        <v>70</v>
      </c>
      <c r="H1633" s="41">
        <v>105</v>
      </c>
      <c r="I1633" s="43" t="s">
        <v>2675</v>
      </c>
      <c r="J1633" s="50">
        <v>622400</v>
      </c>
      <c r="K1633" s="50">
        <v>3112</v>
      </c>
      <c r="L1633" s="50">
        <v>0</v>
      </c>
      <c r="M1633" s="51"/>
      <c r="N1633" s="51"/>
      <c r="O1633" s="51"/>
      <c r="P1633" s="41"/>
      <c r="Q1633" s="51"/>
    </row>
    <row r="1634" spans="1:17" ht="12.75">
      <c r="A1634" s="41">
        <v>2015</v>
      </c>
      <c r="B1634" s="41" t="s">
        <v>2670</v>
      </c>
      <c r="C1634" s="41">
        <v>170270500</v>
      </c>
      <c r="D1634" s="41">
        <v>170270500</v>
      </c>
      <c r="E1634" s="43" t="s">
        <v>12</v>
      </c>
      <c r="G1634" s="43" t="s">
        <v>13</v>
      </c>
      <c r="H1634" s="41">
        <v>101</v>
      </c>
      <c r="I1634" s="43" t="s">
        <v>2689</v>
      </c>
      <c r="J1634" s="50">
        <v>1301200</v>
      </c>
      <c r="K1634" s="50">
        <v>12845</v>
      </c>
      <c r="L1634" s="50">
        <v>0</v>
      </c>
      <c r="M1634" s="51"/>
      <c r="N1634" s="51"/>
      <c r="O1634" s="51"/>
      <c r="P1634" s="41"/>
      <c r="Q1634" s="51"/>
    </row>
    <row r="1635" spans="1:17" ht="12.75">
      <c r="A1635" s="41">
        <v>2015</v>
      </c>
      <c r="B1635" s="41" t="s">
        <v>2670</v>
      </c>
      <c r="C1635" s="41">
        <v>170270600</v>
      </c>
      <c r="D1635" s="41">
        <v>170270600</v>
      </c>
      <c r="E1635" s="43" t="s">
        <v>53</v>
      </c>
      <c r="G1635" s="43" t="s">
        <v>53</v>
      </c>
      <c r="H1635" s="41">
        <v>101</v>
      </c>
      <c r="I1635" s="43" t="s">
        <v>2689</v>
      </c>
      <c r="J1635" s="50">
        <v>990600</v>
      </c>
      <c r="K1635" s="50">
        <v>9826</v>
      </c>
      <c r="L1635" s="50">
        <v>0</v>
      </c>
      <c r="M1635" s="51"/>
      <c r="N1635" s="51"/>
      <c r="O1635" s="51"/>
      <c r="P1635" s="41"/>
      <c r="Q1635" s="51"/>
    </row>
    <row r="1636" spans="1:17" ht="12.75">
      <c r="A1636" s="41">
        <v>2015</v>
      </c>
      <c r="B1636" s="41" t="s">
        <v>2670</v>
      </c>
      <c r="C1636" s="41">
        <v>170270700</v>
      </c>
      <c r="D1636" s="41">
        <v>170270700</v>
      </c>
      <c r="E1636" s="43" t="s">
        <v>71</v>
      </c>
      <c r="G1636" s="43" t="s">
        <v>72</v>
      </c>
      <c r="H1636" s="41">
        <v>101</v>
      </c>
      <c r="I1636" s="43" t="s">
        <v>2689</v>
      </c>
      <c r="J1636" s="50">
        <v>106300</v>
      </c>
      <c r="K1636" s="50">
        <v>1063</v>
      </c>
      <c r="L1636" s="50">
        <v>0</v>
      </c>
      <c r="M1636" s="51"/>
      <c r="N1636" s="51"/>
      <c r="O1636" s="51"/>
      <c r="P1636" s="41"/>
      <c r="Q1636" s="51"/>
    </row>
    <row r="1637" spans="1:17" ht="12.75">
      <c r="A1637" s="41">
        <v>2015</v>
      </c>
      <c r="B1637" s="41" t="s">
        <v>2670</v>
      </c>
      <c r="C1637" s="41">
        <v>170270800</v>
      </c>
      <c r="D1637" s="41">
        <v>170270800</v>
      </c>
      <c r="E1637" s="43" t="s">
        <v>4020</v>
      </c>
      <c r="G1637" s="43" t="s">
        <v>4021</v>
      </c>
      <c r="H1637" s="41">
        <v>101</v>
      </c>
      <c r="I1637" s="43" t="s">
        <v>2689</v>
      </c>
      <c r="J1637" s="50">
        <v>561800</v>
      </c>
      <c r="K1637" s="50">
        <v>5618</v>
      </c>
      <c r="L1637" s="50">
        <v>0</v>
      </c>
      <c r="M1637" s="51"/>
      <c r="N1637" s="51"/>
      <c r="O1637" s="51"/>
      <c r="P1637" s="41"/>
      <c r="Q1637" s="51"/>
    </row>
    <row r="1638" spans="1:17" ht="12.75">
      <c r="A1638" s="41">
        <v>2015</v>
      </c>
      <c r="B1638" s="41" t="s">
        <v>2670</v>
      </c>
      <c r="C1638" s="41">
        <v>170280100</v>
      </c>
      <c r="D1638" s="41">
        <v>170280100</v>
      </c>
      <c r="E1638" s="43" t="s">
        <v>53</v>
      </c>
      <c r="G1638" s="43" t="s">
        <v>53</v>
      </c>
      <c r="H1638" s="41">
        <v>101</v>
      </c>
      <c r="I1638" s="43" t="s">
        <v>2689</v>
      </c>
      <c r="J1638" s="50">
        <v>1313500</v>
      </c>
      <c r="K1638" s="50">
        <v>6581</v>
      </c>
      <c r="L1638" s="50">
        <v>2500</v>
      </c>
      <c r="M1638" s="51"/>
      <c r="N1638" s="51"/>
      <c r="O1638" s="51"/>
      <c r="P1638" s="41"/>
      <c r="Q1638" s="51"/>
    </row>
    <row r="1639" spans="1:17" ht="12.75">
      <c r="A1639" s="41">
        <v>2015</v>
      </c>
      <c r="B1639" s="41" t="s">
        <v>2670</v>
      </c>
      <c r="C1639" s="41">
        <v>170280800</v>
      </c>
      <c r="D1639" s="41">
        <v>170280800</v>
      </c>
      <c r="E1639" s="43" t="s">
        <v>53</v>
      </c>
      <c r="G1639" s="43" t="s">
        <v>53</v>
      </c>
      <c r="H1639" s="41">
        <v>101</v>
      </c>
      <c r="I1639" s="43" t="s">
        <v>2689</v>
      </c>
      <c r="J1639" s="50">
        <v>239200</v>
      </c>
      <c r="K1639" s="50">
        <v>1598</v>
      </c>
      <c r="L1639" s="50">
        <v>131100</v>
      </c>
      <c r="M1639" s="51"/>
      <c r="N1639" s="51"/>
      <c r="O1639" s="51"/>
      <c r="P1639" s="41"/>
      <c r="Q1639" s="51"/>
    </row>
    <row r="1640" spans="1:17" ht="12.75">
      <c r="A1640" s="41">
        <v>2015</v>
      </c>
      <c r="B1640" s="41" t="s">
        <v>2670</v>
      </c>
      <c r="C1640" s="41">
        <v>170280900</v>
      </c>
      <c r="D1640" s="41">
        <v>170280900</v>
      </c>
      <c r="E1640" s="43" t="s">
        <v>53</v>
      </c>
      <c r="G1640" s="43" t="s">
        <v>53</v>
      </c>
      <c r="H1640" s="41">
        <v>101</v>
      </c>
      <c r="I1640" s="43" t="s">
        <v>2689</v>
      </c>
      <c r="J1640" s="50">
        <v>1201100</v>
      </c>
      <c r="K1640" s="50">
        <v>6006</v>
      </c>
      <c r="L1640" s="50">
        <v>0</v>
      </c>
      <c r="M1640" s="51"/>
      <c r="N1640" s="51"/>
      <c r="O1640" s="51"/>
      <c r="P1640" s="41"/>
      <c r="Q1640" s="51"/>
    </row>
    <row r="1641" spans="1:17" ht="12.75">
      <c r="A1641" s="41">
        <v>2015</v>
      </c>
      <c r="B1641" s="41" t="s">
        <v>2670</v>
      </c>
      <c r="C1641" s="41">
        <v>170330100</v>
      </c>
      <c r="D1641" s="41">
        <v>170330100</v>
      </c>
      <c r="E1641" s="43" t="s">
        <v>73</v>
      </c>
      <c r="G1641" s="43" t="s">
        <v>73</v>
      </c>
      <c r="H1641" s="41">
        <v>101</v>
      </c>
      <c r="I1641" s="43" t="s">
        <v>2689</v>
      </c>
      <c r="J1641" s="50">
        <v>748600</v>
      </c>
      <c r="K1641" s="50">
        <v>7486</v>
      </c>
      <c r="L1641" s="50">
        <v>0</v>
      </c>
      <c r="M1641" s="51"/>
      <c r="N1641" s="51"/>
      <c r="O1641" s="51"/>
      <c r="P1641" s="41"/>
      <c r="Q1641" s="51"/>
    </row>
    <row r="1642" spans="1:17" ht="12.75">
      <c r="A1642" s="41">
        <v>2015</v>
      </c>
      <c r="B1642" s="41" t="s">
        <v>2670</v>
      </c>
      <c r="C1642" s="41">
        <v>170330300</v>
      </c>
      <c r="D1642" s="41">
        <v>170330300</v>
      </c>
      <c r="E1642" s="43" t="s">
        <v>74</v>
      </c>
      <c r="G1642" s="43" t="s">
        <v>74</v>
      </c>
      <c r="H1642" s="41">
        <v>101</v>
      </c>
      <c r="I1642" s="43" t="s">
        <v>2689</v>
      </c>
      <c r="J1642" s="50">
        <v>614700</v>
      </c>
      <c r="K1642" s="50">
        <v>6147</v>
      </c>
      <c r="L1642" s="50">
        <v>0</v>
      </c>
      <c r="M1642" s="51"/>
      <c r="N1642" s="51"/>
      <c r="O1642" s="51"/>
      <c r="P1642" s="41"/>
      <c r="Q1642" s="51"/>
    </row>
    <row r="1643" spans="1:17" ht="12.75">
      <c r="A1643" s="41">
        <v>2015</v>
      </c>
      <c r="B1643" s="41" t="s">
        <v>2670</v>
      </c>
      <c r="C1643" s="41">
        <v>170330600</v>
      </c>
      <c r="D1643" s="41">
        <v>170330600</v>
      </c>
      <c r="E1643" s="43" t="s">
        <v>3647</v>
      </c>
      <c r="F1643" s="43" t="s">
        <v>3648</v>
      </c>
      <c r="G1643" s="43" t="s">
        <v>3649</v>
      </c>
      <c r="H1643" s="41">
        <v>981</v>
      </c>
      <c r="I1643" s="43" t="s">
        <v>3156</v>
      </c>
      <c r="J1643" s="50">
        <v>148700</v>
      </c>
      <c r="K1643" s="50">
        <v>0</v>
      </c>
      <c r="L1643" s="50">
        <v>0</v>
      </c>
      <c r="M1643" s="51"/>
      <c r="N1643" s="51"/>
      <c r="O1643" s="51"/>
      <c r="P1643" s="41"/>
      <c r="Q1643" s="51"/>
    </row>
    <row r="1644" spans="1:17" ht="12.75">
      <c r="A1644" s="41">
        <v>2015</v>
      </c>
      <c r="B1644" s="41" t="s">
        <v>2670</v>
      </c>
      <c r="C1644" s="41">
        <v>170330700</v>
      </c>
      <c r="D1644" s="41">
        <v>170330700</v>
      </c>
      <c r="E1644" s="43" t="s">
        <v>74</v>
      </c>
      <c r="G1644" s="43" t="s">
        <v>74</v>
      </c>
      <c r="H1644" s="41">
        <v>101</v>
      </c>
      <c r="I1644" s="43" t="s">
        <v>2689</v>
      </c>
      <c r="J1644" s="50">
        <v>1416500</v>
      </c>
      <c r="K1644" s="50">
        <v>14165</v>
      </c>
      <c r="L1644" s="50">
        <v>0</v>
      </c>
      <c r="M1644" s="51"/>
      <c r="N1644" s="51"/>
      <c r="O1644" s="51"/>
      <c r="P1644" s="41"/>
      <c r="Q1644" s="51"/>
    </row>
    <row r="1645" spans="1:17" ht="12.75">
      <c r="A1645" s="41">
        <v>2015</v>
      </c>
      <c r="B1645" s="41" t="s">
        <v>2670</v>
      </c>
      <c r="C1645" s="41">
        <v>170330900</v>
      </c>
      <c r="D1645" s="41">
        <v>170330900</v>
      </c>
      <c r="E1645" s="43" t="s">
        <v>75</v>
      </c>
      <c r="G1645" s="43" t="s">
        <v>76</v>
      </c>
      <c r="H1645" s="41">
        <v>101</v>
      </c>
      <c r="I1645" s="43" t="s">
        <v>2689</v>
      </c>
      <c r="J1645" s="50">
        <v>435400</v>
      </c>
      <c r="K1645" s="50">
        <v>4354</v>
      </c>
      <c r="L1645" s="50">
        <v>0</v>
      </c>
      <c r="M1645" s="51"/>
      <c r="N1645" s="51"/>
      <c r="O1645" s="51"/>
      <c r="P1645" s="41"/>
      <c r="Q1645" s="51"/>
    </row>
    <row r="1646" spans="1:17" ht="12.75">
      <c r="A1646" s="41">
        <v>2015</v>
      </c>
      <c r="B1646" s="41" t="s">
        <v>2670</v>
      </c>
      <c r="C1646" s="41">
        <v>170340200</v>
      </c>
      <c r="D1646" s="41">
        <v>170340200</v>
      </c>
      <c r="E1646" s="43" t="s">
        <v>9</v>
      </c>
      <c r="G1646" s="43" t="s">
        <v>9</v>
      </c>
      <c r="H1646" s="41">
        <v>101</v>
      </c>
      <c r="I1646" s="43" t="s">
        <v>2689</v>
      </c>
      <c r="J1646" s="50">
        <v>737100</v>
      </c>
      <c r="K1646" s="50">
        <v>7371</v>
      </c>
      <c r="L1646" s="50">
        <v>0</v>
      </c>
      <c r="M1646" s="51"/>
      <c r="N1646" s="51"/>
      <c r="O1646" s="51"/>
      <c r="P1646" s="41"/>
      <c r="Q1646" s="51"/>
    </row>
    <row r="1647" spans="1:17" ht="12.75">
      <c r="A1647" s="41">
        <v>2015</v>
      </c>
      <c r="B1647" s="41" t="s">
        <v>2670</v>
      </c>
      <c r="C1647" s="41">
        <v>170340225</v>
      </c>
      <c r="D1647" s="41">
        <v>170340225</v>
      </c>
      <c r="E1647" s="43" t="s">
        <v>74</v>
      </c>
      <c r="G1647" s="43" t="s">
        <v>74</v>
      </c>
      <c r="H1647" s="41">
        <v>101</v>
      </c>
      <c r="I1647" s="43" t="s">
        <v>2689</v>
      </c>
      <c r="J1647" s="50">
        <v>329200</v>
      </c>
      <c r="K1647" s="50">
        <v>3292</v>
      </c>
      <c r="L1647" s="50">
        <v>0</v>
      </c>
      <c r="M1647" s="51"/>
      <c r="N1647" s="51"/>
      <c r="O1647" s="51"/>
      <c r="P1647" s="41"/>
      <c r="Q1647" s="51"/>
    </row>
    <row r="1648" spans="1:17" ht="12.75">
      <c r="A1648" s="41">
        <v>2015</v>
      </c>
      <c r="B1648" s="41" t="s">
        <v>2670</v>
      </c>
      <c r="C1648" s="41">
        <v>170340250</v>
      </c>
      <c r="D1648" s="41">
        <v>170340250</v>
      </c>
      <c r="E1648" s="43" t="s">
        <v>2134</v>
      </c>
      <c r="G1648" s="43" t="s">
        <v>2135</v>
      </c>
      <c r="H1648" s="41">
        <v>101</v>
      </c>
      <c r="I1648" s="43" t="s">
        <v>2689</v>
      </c>
      <c r="J1648" s="50">
        <v>230800</v>
      </c>
      <c r="K1648" s="50">
        <v>1564</v>
      </c>
      <c r="L1648" s="50">
        <v>0</v>
      </c>
      <c r="M1648" s="51"/>
      <c r="N1648" s="51"/>
      <c r="O1648" s="51"/>
      <c r="P1648" s="41"/>
      <c r="Q1648" s="51"/>
    </row>
    <row r="1649" spans="1:17" ht="12.75">
      <c r="A1649" s="41">
        <v>2015</v>
      </c>
      <c r="B1649" s="41" t="s">
        <v>2670</v>
      </c>
      <c r="C1649" s="41">
        <v>170340275</v>
      </c>
      <c r="D1649" s="41">
        <v>170340275</v>
      </c>
      <c r="E1649" s="43" t="s">
        <v>74</v>
      </c>
      <c r="G1649" s="43" t="s">
        <v>74</v>
      </c>
      <c r="H1649" s="41">
        <v>101</v>
      </c>
      <c r="I1649" s="43" t="s">
        <v>2689</v>
      </c>
      <c r="J1649" s="50">
        <v>288300</v>
      </c>
      <c r="K1649" s="50">
        <v>2883</v>
      </c>
      <c r="L1649" s="50">
        <v>0</v>
      </c>
      <c r="M1649" s="51"/>
      <c r="N1649" s="51"/>
      <c r="O1649" s="51"/>
      <c r="P1649" s="41"/>
      <c r="Q1649" s="51"/>
    </row>
    <row r="1650" spans="1:17" ht="12.75">
      <c r="A1650" s="41">
        <v>2015</v>
      </c>
      <c r="B1650" s="41" t="s">
        <v>2670</v>
      </c>
      <c r="C1650" s="41">
        <v>170340300</v>
      </c>
      <c r="D1650" s="41">
        <v>170340300</v>
      </c>
      <c r="E1650" s="43" t="s">
        <v>77</v>
      </c>
      <c r="G1650" s="43" t="s">
        <v>77</v>
      </c>
      <c r="H1650" s="41">
        <v>101</v>
      </c>
      <c r="I1650" s="43" t="s">
        <v>2689</v>
      </c>
      <c r="J1650" s="50">
        <v>1558900</v>
      </c>
      <c r="K1650" s="50">
        <v>15589</v>
      </c>
      <c r="L1650" s="50">
        <v>87100</v>
      </c>
      <c r="M1650" s="51"/>
      <c r="N1650" s="51"/>
      <c r="O1650" s="51"/>
      <c r="P1650" s="41"/>
      <c r="Q1650" s="51"/>
    </row>
    <row r="1651" spans="1:17" ht="12.75">
      <c r="A1651" s="41">
        <v>2015</v>
      </c>
      <c r="B1651" s="41" t="s">
        <v>2670</v>
      </c>
      <c r="C1651" s="41">
        <v>170340400</v>
      </c>
      <c r="D1651" s="41">
        <v>170340400</v>
      </c>
      <c r="E1651" s="43" t="s">
        <v>4020</v>
      </c>
      <c r="G1651" s="43" t="s">
        <v>4021</v>
      </c>
      <c r="H1651" s="41">
        <v>101</v>
      </c>
      <c r="I1651" s="43" t="s">
        <v>2689</v>
      </c>
      <c r="J1651" s="50">
        <v>1440200</v>
      </c>
      <c r="K1651" s="50">
        <v>8390</v>
      </c>
      <c r="L1651" s="50">
        <v>264500</v>
      </c>
      <c r="M1651" s="51"/>
      <c r="N1651" s="51"/>
      <c r="O1651" s="51"/>
      <c r="P1651" s="41"/>
      <c r="Q1651" s="51"/>
    </row>
    <row r="1652" spans="1:17" ht="12.75">
      <c r="A1652" s="41">
        <v>2015</v>
      </c>
      <c r="B1652" s="41" t="s">
        <v>2670</v>
      </c>
      <c r="C1652" s="41">
        <v>170340500</v>
      </c>
      <c r="D1652" s="41">
        <v>170340500</v>
      </c>
      <c r="E1652" s="43" t="s">
        <v>78</v>
      </c>
      <c r="G1652" s="43" t="s">
        <v>79</v>
      </c>
      <c r="H1652" s="41">
        <v>101</v>
      </c>
      <c r="I1652" s="43" t="s">
        <v>2689</v>
      </c>
      <c r="J1652" s="50">
        <v>258100</v>
      </c>
      <c r="K1652" s="50">
        <v>2489</v>
      </c>
      <c r="L1652" s="50">
        <v>114200</v>
      </c>
      <c r="M1652" s="51"/>
      <c r="N1652" s="51"/>
      <c r="O1652" s="51"/>
      <c r="P1652" s="41"/>
      <c r="Q1652" s="51"/>
    </row>
    <row r="1653" spans="1:17" ht="12.75">
      <c r="A1653" s="41">
        <v>2015</v>
      </c>
      <c r="B1653" s="41" t="s">
        <v>2670</v>
      </c>
      <c r="C1653" s="41">
        <v>170340600</v>
      </c>
      <c r="D1653" s="41">
        <v>170340600</v>
      </c>
      <c r="E1653" s="43" t="s">
        <v>80</v>
      </c>
      <c r="F1653" s="43" t="s">
        <v>81</v>
      </c>
      <c r="G1653" s="43" t="s">
        <v>82</v>
      </c>
      <c r="H1653" s="41">
        <v>101</v>
      </c>
      <c r="I1653" s="43" t="s">
        <v>2689</v>
      </c>
      <c r="J1653" s="50">
        <v>347800</v>
      </c>
      <c r="K1653" s="50">
        <v>3459</v>
      </c>
      <c r="L1653" s="50">
        <v>117900</v>
      </c>
      <c r="M1653" s="51"/>
      <c r="N1653" s="51"/>
      <c r="O1653" s="51"/>
      <c r="P1653" s="41"/>
      <c r="Q1653" s="51"/>
    </row>
    <row r="1654" spans="1:17" ht="12.75">
      <c r="A1654" s="41">
        <v>2015</v>
      </c>
      <c r="B1654" s="41" t="s">
        <v>2670</v>
      </c>
      <c r="C1654" s="41">
        <v>170350100</v>
      </c>
      <c r="D1654" s="41">
        <v>170350100</v>
      </c>
      <c r="E1654" s="43" t="s">
        <v>1505</v>
      </c>
      <c r="G1654" s="43" t="s">
        <v>1506</v>
      </c>
      <c r="H1654" s="41">
        <v>101</v>
      </c>
      <c r="I1654" s="43" t="s">
        <v>2689</v>
      </c>
      <c r="J1654" s="50">
        <v>436500</v>
      </c>
      <c r="K1654" s="50">
        <v>4365</v>
      </c>
      <c r="L1654" s="50">
        <v>0</v>
      </c>
      <c r="M1654" s="51"/>
      <c r="N1654" s="51"/>
      <c r="O1654" s="51"/>
      <c r="P1654" s="41"/>
      <c r="Q1654" s="51"/>
    </row>
    <row r="1655" spans="1:17" ht="12.75">
      <c r="A1655" s="41">
        <v>2015</v>
      </c>
      <c r="B1655" s="41" t="s">
        <v>2670</v>
      </c>
      <c r="C1655" s="41">
        <v>170350150</v>
      </c>
      <c r="D1655" s="41">
        <v>170350150</v>
      </c>
      <c r="E1655" s="43" t="s">
        <v>83</v>
      </c>
      <c r="G1655" s="43" t="s">
        <v>83</v>
      </c>
      <c r="H1655" s="41">
        <v>101</v>
      </c>
      <c r="I1655" s="43" t="s">
        <v>2689</v>
      </c>
      <c r="J1655" s="50">
        <v>329700</v>
      </c>
      <c r="K1655" s="50">
        <v>2538</v>
      </c>
      <c r="L1655" s="50">
        <v>0</v>
      </c>
      <c r="M1655" s="51"/>
      <c r="N1655" s="51"/>
      <c r="O1655" s="51"/>
      <c r="P1655" s="41"/>
      <c r="Q1655" s="51"/>
    </row>
    <row r="1656" spans="1:17" ht="12.75">
      <c r="A1656" s="41">
        <v>2015</v>
      </c>
      <c r="B1656" s="41" t="s">
        <v>2670</v>
      </c>
      <c r="C1656" s="41">
        <v>170350200</v>
      </c>
      <c r="D1656" s="41">
        <v>170350200</v>
      </c>
      <c r="E1656" s="43" t="s">
        <v>4020</v>
      </c>
      <c r="G1656" s="43" t="s">
        <v>4021</v>
      </c>
      <c r="H1656" s="41">
        <v>101</v>
      </c>
      <c r="I1656" s="43" t="s">
        <v>2689</v>
      </c>
      <c r="J1656" s="50">
        <v>518000</v>
      </c>
      <c r="K1656" s="50">
        <v>5180</v>
      </c>
      <c r="L1656" s="50">
        <v>0</v>
      </c>
      <c r="M1656" s="51"/>
      <c r="N1656" s="51"/>
      <c r="O1656" s="51"/>
      <c r="P1656" s="41"/>
      <c r="Q1656" s="51"/>
    </row>
    <row r="1657" spans="1:17" ht="12.75">
      <c r="A1657" s="41">
        <v>2015</v>
      </c>
      <c r="B1657" s="41" t="s">
        <v>2670</v>
      </c>
      <c r="C1657" s="41">
        <v>170350225</v>
      </c>
      <c r="D1657" s="41">
        <v>170350225</v>
      </c>
      <c r="E1657" s="43" t="s">
        <v>84</v>
      </c>
      <c r="G1657" s="43" t="s">
        <v>85</v>
      </c>
      <c r="H1657" s="41">
        <v>101</v>
      </c>
      <c r="I1657" s="43" t="s">
        <v>2689</v>
      </c>
      <c r="J1657" s="50">
        <v>368800</v>
      </c>
      <c r="K1657" s="50">
        <v>3688</v>
      </c>
      <c r="L1657" s="50">
        <v>0</v>
      </c>
      <c r="M1657" s="51"/>
      <c r="N1657" s="51"/>
      <c r="O1657" s="51"/>
      <c r="P1657" s="41"/>
      <c r="Q1657" s="51"/>
    </row>
    <row r="1658" spans="1:17" ht="12.75">
      <c r="A1658" s="41">
        <v>2015</v>
      </c>
      <c r="B1658" s="41" t="s">
        <v>2670</v>
      </c>
      <c r="C1658" s="41">
        <v>170350250</v>
      </c>
      <c r="D1658" s="41">
        <v>170350250</v>
      </c>
      <c r="E1658" s="43" t="s">
        <v>2405</v>
      </c>
      <c r="F1658" s="43" t="s">
        <v>2406</v>
      </c>
      <c r="G1658" s="43" t="s">
        <v>2407</v>
      </c>
      <c r="H1658" s="41">
        <v>101</v>
      </c>
      <c r="I1658" s="43" t="s">
        <v>2689</v>
      </c>
      <c r="J1658" s="50">
        <v>374300</v>
      </c>
      <c r="K1658" s="50">
        <v>3743</v>
      </c>
      <c r="L1658" s="50">
        <v>0</v>
      </c>
      <c r="M1658" s="51"/>
      <c r="N1658" s="51"/>
      <c r="O1658" s="51"/>
      <c r="P1658" s="41"/>
      <c r="Q1658" s="51"/>
    </row>
    <row r="1659" spans="1:17" ht="12.75">
      <c r="A1659" s="41">
        <v>2015</v>
      </c>
      <c r="B1659" s="41" t="s">
        <v>2670</v>
      </c>
      <c r="C1659" s="41">
        <v>170350300</v>
      </c>
      <c r="D1659" s="41">
        <v>170350300</v>
      </c>
      <c r="E1659" s="43" t="s">
        <v>86</v>
      </c>
      <c r="F1659" s="43" t="s">
        <v>3534</v>
      </c>
      <c r="G1659" s="43" t="s">
        <v>87</v>
      </c>
      <c r="H1659" s="41">
        <v>101</v>
      </c>
      <c r="I1659" s="43" t="s">
        <v>2689</v>
      </c>
      <c r="J1659" s="50">
        <v>278600</v>
      </c>
      <c r="K1659" s="50">
        <v>2786</v>
      </c>
      <c r="L1659" s="50">
        <v>0</v>
      </c>
      <c r="M1659" s="51"/>
      <c r="N1659" s="51"/>
      <c r="O1659" s="51"/>
      <c r="P1659" s="41"/>
      <c r="Q1659" s="51"/>
    </row>
    <row r="1660" spans="1:17" ht="12.75">
      <c r="A1660" s="41">
        <v>2015</v>
      </c>
      <c r="B1660" s="41" t="s">
        <v>2670</v>
      </c>
      <c r="C1660" s="41">
        <v>170350400</v>
      </c>
      <c r="D1660" s="41">
        <v>170350400</v>
      </c>
      <c r="E1660" s="43" t="s">
        <v>88</v>
      </c>
      <c r="F1660" s="43" t="s">
        <v>89</v>
      </c>
      <c r="G1660" s="43" t="s">
        <v>90</v>
      </c>
      <c r="H1660" s="41">
        <v>101</v>
      </c>
      <c r="I1660" s="43" t="s">
        <v>2689</v>
      </c>
      <c r="J1660" s="50">
        <v>345400</v>
      </c>
      <c r="K1660" s="50">
        <v>3454</v>
      </c>
      <c r="L1660" s="50">
        <v>0</v>
      </c>
      <c r="M1660" s="51"/>
      <c r="N1660" s="51"/>
      <c r="O1660" s="51"/>
      <c r="P1660" s="41"/>
      <c r="Q1660" s="51"/>
    </row>
    <row r="1661" spans="1:17" ht="12.75">
      <c r="A1661" s="41">
        <v>2015</v>
      </c>
      <c r="B1661" s="41" t="s">
        <v>2670</v>
      </c>
      <c r="C1661" s="41">
        <v>170350500</v>
      </c>
      <c r="D1661" s="41">
        <v>170350500</v>
      </c>
      <c r="E1661" s="43" t="s">
        <v>3533</v>
      </c>
      <c r="F1661" s="43" t="s">
        <v>3534</v>
      </c>
      <c r="G1661" s="43" t="s">
        <v>3535</v>
      </c>
      <c r="H1661" s="41">
        <v>101</v>
      </c>
      <c r="I1661" s="43" t="s">
        <v>2689</v>
      </c>
      <c r="J1661" s="50">
        <v>162100</v>
      </c>
      <c r="K1661" s="50">
        <v>1621</v>
      </c>
      <c r="L1661" s="50">
        <v>0</v>
      </c>
      <c r="M1661" s="51"/>
      <c r="N1661" s="51"/>
      <c r="O1661" s="51"/>
      <c r="P1661" s="41"/>
      <c r="Q1661" s="51"/>
    </row>
    <row r="1662" spans="1:17" ht="12.75">
      <c r="A1662" s="41">
        <v>2015</v>
      </c>
      <c r="B1662" s="41" t="s">
        <v>2670</v>
      </c>
      <c r="C1662" s="41">
        <v>170350600</v>
      </c>
      <c r="D1662" s="41">
        <v>170350600</v>
      </c>
      <c r="E1662" s="43" t="s">
        <v>3533</v>
      </c>
      <c r="F1662" s="43" t="s">
        <v>3534</v>
      </c>
      <c r="G1662" s="43" t="s">
        <v>3535</v>
      </c>
      <c r="H1662" s="41">
        <v>101</v>
      </c>
      <c r="I1662" s="43" t="s">
        <v>2689</v>
      </c>
      <c r="J1662" s="50">
        <v>160700</v>
      </c>
      <c r="K1662" s="50">
        <v>1607</v>
      </c>
      <c r="L1662" s="50">
        <v>0</v>
      </c>
      <c r="M1662" s="51"/>
      <c r="N1662" s="51"/>
      <c r="O1662" s="51"/>
      <c r="P1662" s="41"/>
      <c r="Q1662" s="51"/>
    </row>
    <row r="1663" spans="1:17" ht="12.75">
      <c r="A1663" s="41">
        <v>2015</v>
      </c>
      <c r="B1663" s="41" t="s">
        <v>2670</v>
      </c>
      <c r="C1663" s="41">
        <v>170350700</v>
      </c>
      <c r="D1663" s="41">
        <v>170350700</v>
      </c>
      <c r="E1663" s="43" t="s">
        <v>91</v>
      </c>
      <c r="G1663" s="43" t="s">
        <v>92</v>
      </c>
      <c r="H1663" s="41">
        <v>101</v>
      </c>
      <c r="I1663" s="43" t="s">
        <v>2689</v>
      </c>
      <c r="J1663" s="50">
        <v>917300</v>
      </c>
      <c r="K1663" s="50">
        <v>4621</v>
      </c>
      <c r="L1663" s="50">
        <v>34500</v>
      </c>
      <c r="M1663" s="51"/>
      <c r="N1663" s="51"/>
      <c r="O1663" s="51"/>
      <c r="P1663" s="41"/>
      <c r="Q1663" s="51"/>
    </row>
    <row r="1664" spans="1:17" ht="12.75">
      <c r="A1664" s="41">
        <v>2015</v>
      </c>
      <c r="B1664" s="41" t="s">
        <v>2670</v>
      </c>
      <c r="C1664" s="41">
        <v>170350800</v>
      </c>
      <c r="D1664" s="41">
        <v>170350800</v>
      </c>
      <c r="E1664" s="43" t="s">
        <v>41</v>
      </c>
      <c r="F1664" s="43" t="s">
        <v>2772</v>
      </c>
      <c r="G1664" s="43" t="s">
        <v>42</v>
      </c>
      <c r="H1664" s="41">
        <v>101</v>
      </c>
      <c r="I1664" s="43" t="s">
        <v>2689</v>
      </c>
      <c r="J1664" s="50">
        <v>803500</v>
      </c>
      <c r="K1664" s="50">
        <v>4276</v>
      </c>
      <c r="L1664" s="50">
        <v>132200</v>
      </c>
      <c r="M1664" s="51"/>
      <c r="N1664" s="51"/>
      <c r="O1664" s="51"/>
      <c r="P1664" s="41"/>
      <c r="Q1664" s="51"/>
    </row>
    <row r="1665" spans="1:17" ht="12.75">
      <c r="A1665" s="41">
        <v>2015</v>
      </c>
      <c r="B1665" s="41" t="s">
        <v>2670</v>
      </c>
      <c r="C1665" s="41">
        <v>170360100</v>
      </c>
      <c r="D1665" s="41">
        <v>170360100</v>
      </c>
      <c r="E1665" s="43" t="s">
        <v>3647</v>
      </c>
      <c r="F1665" s="43" t="s">
        <v>3648</v>
      </c>
      <c r="G1665" s="43" t="s">
        <v>3649</v>
      </c>
      <c r="H1665" s="41">
        <v>981</v>
      </c>
      <c r="I1665" s="43" t="s">
        <v>3156</v>
      </c>
      <c r="J1665" s="50">
        <v>60000</v>
      </c>
      <c r="K1665" s="50">
        <v>0</v>
      </c>
      <c r="L1665" s="50">
        <v>0</v>
      </c>
      <c r="M1665" s="51"/>
      <c r="N1665" s="51"/>
      <c r="O1665" s="51"/>
      <c r="P1665" s="41"/>
      <c r="Q1665" s="51"/>
    </row>
    <row r="1666" spans="1:17" ht="12.75">
      <c r="A1666" s="41">
        <v>2015</v>
      </c>
      <c r="B1666" s="41" t="s">
        <v>2670</v>
      </c>
      <c r="C1666" s="41">
        <v>170360200</v>
      </c>
      <c r="D1666" s="41">
        <v>170360200</v>
      </c>
      <c r="E1666" s="43" t="s">
        <v>93</v>
      </c>
      <c r="G1666" s="43" t="s">
        <v>94</v>
      </c>
      <c r="H1666" s="41">
        <v>105</v>
      </c>
      <c r="I1666" s="43" t="s">
        <v>2675</v>
      </c>
      <c r="J1666" s="50">
        <v>1169700</v>
      </c>
      <c r="K1666" s="50">
        <v>5621</v>
      </c>
      <c r="L1666" s="50">
        <v>0</v>
      </c>
      <c r="M1666" s="51"/>
      <c r="N1666" s="51"/>
      <c r="O1666" s="51"/>
      <c r="P1666" s="41"/>
      <c r="Q1666" s="51"/>
    </row>
    <row r="1667" spans="1:17" ht="12.75">
      <c r="A1667" s="41">
        <v>2015</v>
      </c>
      <c r="B1667" s="41" t="s">
        <v>2670</v>
      </c>
      <c r="C1667" s="41">
        <v>170360250</v>
      </c>
      <c r="D1667" s="41">
        <v>170360250</v>
      </c>
      <c r="E1667" s="43" t="s">
        <v>3591</v>
      </c>
      <c r="G1667" s="43" t="s">
        <v>3592</v>
      </c>
      <c r="H1667" s="41">
        <v>101</v>
      </c>
      <c r="I1667" s="43" t="s">
        <v>2689</v>
      </c>
      <c r="J1667" s="50">
        <v>318900</v>
      </c>
      <c r="K1667" s="50">
        <v>2919</v>
      </c>
      <c r="L1667" s="50">
        <v>264900</v>
      </c>
      <c r="M1667" s="51"/>
      <c r="N1667" s="51"/>
      <c r="O1667" s="51"/>
      <c r="P1667" s="41"/>
      <c r="Q1667" s="51"/>
    </row>
    <row r="1668" spans="1:17" ht="12.75">
      <c r="A1668" s="41">
        <v>2015</v>
      </c>
      <c r="B1668" s="41" t="s">
        <v>2670</v>
      </c>
      <c r="C1668" s="41">
        <v>170360300</v>
      </c>
      <c r="D1668" s="41">
        <v>170360300</v>
      </c>
      <c r="E1668" s="43" t="s">
        <v>95</v>
      </c>
      <c r="G1668" s="43" t="s">
        <v>96</v>
      </c>
      <c r="H1668" s="41">
        <v>201</v>
      </c>
      <c r="I1668" s="43" t="s">
        <v>2681</v>
      </c>
      <c r="J1668" s="50">
        <v>181200</v>
      </c>
      <c r="K1668" s="50">
        <v>1603</v>
      </c>
      <c r="L1668" s="50">
        <v>181200</v>
      </c>
      <c r="M1668" s="51"/>
      <c r="N1668" s="51"/>
      <c r="O1668" s="51"/>
      <c r="P1668" s="41"/>
      <c r="Q1668" s="51"/>
    </row>
    <row r="1669" spans="1:17" ht="12.75">
      <c r="A1669" s="41">
        <v>2015</v>
      </c>
      <c r="B1669" s="41" t="s">
        <v>2670</v>
      </c>
      <c r="C1669" s="41">
        <v>170360400</v>
      </c>
      <c r="D1669" s="41">
        <v>170360400</v>
      </c>
      <c r="E1669" s="43" t="s">
        <v>97</v>
      </c>
      <c r="F1669" s="43" t="s">
        <v>98</v>
      </c>
      <c r="G1669" s="43" t="s">
        <v>99</v>
      </c>
      <c r="H1669" s="41">
        <v>105</v>
      </c>
      <c r="I1669" s="43" t="s">
        <v>2675</v>
      </c>
      <c r="J1669" s="50">
        <v>245600</v>
      </c>
      <c r="K1669" s="50">
        <v>1206</v>
      </c>
      <c r="L1669" s="50">
        <v>0</v>
      </c>
      <c r="M1669" s="51"/>
      <c r="N1669" s="51"/>
      <c r="O1669" s="51"/>
      <c r="P1669" s="41"/>
      <c r="Q1669" s="51"/>
    </row>
    <row r="1670" spans="1:17" ht="12.75">
      <c r="A1670" s="41">
        <v>2015</v>
      </c>
      <c r="B1670" s="41" t="s">
        <v>2670</v>
      </c>
      <c r="C1670" s="41">
        <v>170360500</v>
      </c>
      <c r="D1670" s="41">
        <v>170360500</v>
      </c>
      <c r="E1670" s="43" t="s">
        <v>100</v>
      </c>
      <c r="G1670" s="43" t="s">
        <v>101</v>
      </c>
      <c r="H1670" s="41">
        <v>101</v>
      </c>
      <c r="I1670" s="43" t="s">
        <v>2689</v>
      </c>
      <c r="J1670" s="50">
        <v>774800</v>
      </c>
      <c r="K1670" s="50">
        <v>4422</v>
      </c>
      <c r="L1670" s="50">
        <v>155900</v>
      </c>
      <c r="M1670" s="51"/>
      <c r="N1670" s="51"/>
      <c r="O1670" s="51"/>
      <c r="P1670" s="41"/>
      <c r="Q1670" s="51"/>
    </row>
    <row r="1671" spans="1:17" ht="12.75">
      <c r="A1671" s="41">
        <v>2015</v>
      </c>
      <c r="B1671" s="41" t="s">
        <v>2670</v>
      </c>
      <c r="C1671" s="41">
        <v>170360600</v>
      </c>
      <c r="D1671" s="41">
        <v>170360600</v>
      </c>
      <c r="E1671" s="43" t="s">
        <v>3647</v>
      </c>
      <c r="F1671" s="43" t="s">
        <v>3648</v>
      </c>
      <c r="G1671" s="43" t="s">
        <v>3649</v>
      </c>
      <c r="H1671" s="41">
        <v>981</v>
      </c>
      <c r="I1671" s="43" t="s">
        <v>3156</v>
      </c>
      <c r="J1671" s="50">
        <v>60000</v>
      </c>
      <c r="K1671" s="50">
        <v>0</v>
      </c>
      <c r="L1671" s="50">
        <v>0</v>
      </c>
      <c r="M1671" s="51"/>
      <c r="N1671" s="51"/>
      <c r="O1671" s="51"/>
      <c r="P1671" s="41"/>
      <c r="Q1671" s="51"/>
    </row>
    <row r="1672" spans="1:17" ht="12.75">
      <c r="A1672" s="41">
        <v>2015</v>
      </c>
      <c r="B1672" s="41" t="s">
        <v>2670</v>
      </c>
      <c r="C1672" s="41">
        <v>170360700</v>
      </c>
      <c r="D1672" s="41">
        <v>170360700</v>
      </c>
      <c r="E1672" s="43" t="s">
        <v>86</v>
      </c>
      <c r="F1672" s="43" t="s">
        <v>3534</v>
      </c>
      <c r="G1672" s="43" t="s">
        <v>87</v>
      </c>
      <c r="H1672" s="41">
        <v>101</v>
      </c>
      <c r="I1672" s="43" t="s">
        <v>2689</v>
      </c>
      <c r="J1672" s="50">
        <v>144300</v>
      </c>
      <c r="K1672" s="50">
        <v>1443</v>
      </c>
      <c r="L1672" s="50">
        <v>0</v>
      </c>
      <c r="M1672" s="51"/>
      <c r="N1672" s="51"/>
      <c r="O1672" s="51"/>
      <c r="P1672" s="41"/>
      <c r="Q1672" s="51"/>
    </row>
    <row r="1673" spans="1:17" ht="12.75">
      <c r="A1673" s="41">
        <v>2015</v>
      </c>
      <c r="B1673" s="41" t="s">
        <v>2670</v>
      </c>
      <c r="C1673" s="41">
        <v>170360800</v>
      </c>
      <c r="D1673" s="41">
        <v>170360800</v>
      </c>
      <c r="E1673" s="43" t="s">
        <v>88</v>
      </c>
      <c r="F1673" s="43" t="s">
        <v>89</v>
      </c>
      <c r="G1673" s="43" t="s">
        <v>90</v>
      </c>
      <c r="H1673" s="41">
        <v>101</v>
      </c>
      <c r="I1673" s="43" t="s">
        <v>2689</v>
      </c>
      <c r="J1673" s="50">
        <v>126700</v>
      </c>
      <c r="K1673" s="50">
        <v>1267</v>
      </c>
      <c r="L1673" s="50">
        <v>0</v>
      </c>
      <c r="M1673" s="51"/>
      <c r="N1673" s="51"/>
      <c r="O1673" s="51"/>
      <c r="P1673" s="41"/>
      <c r="Q1673" s="51"/>
    </row>
    <row r="1674" spans="1:17" ht="12.75">
      <c r="A1674" s="41">
        <v>2015</v>
      </c>
      <c r="B1674" s="41" t="s">
        <v>2670</v>
      </c>
      <c r="C1674" s="41">
        <v>170360900</v>
      </c>
      <c r="D1674" s="41">
        <v>170360900</v>
      </c>
      <c r="E1674" s="43" t="s">
        <v>100</v>
      </c>
      <c r="G1674" s="43" t="s">
        <v>101</v>
      </c>
      <c r="H1674" s="41">
        <v>101</v>
      </c>
      <c r="I1674" s="43" t="s">
        <v>2689</v>
      </c>
      <c r="J1674" s="50">
        <v>380000</v>
      </c>
      <c r="K1674" s="50">
        <v>1900</v>
      </c>
      <c r="L1674" s="50">
        <v>0</v>
      </c>
      <c r="M1674" s="51"/>
      <c r="N1674" s="51"/>
      <c r="O1674" s="51"/>
      <c r="P1674" s="41"/>
      <c r="Q1674" s="51"/>
    </row>
    <row r="1675" spans="1:17" ht="12.75">
      <c r="A1675" s="41">
        <v>2015</v>
      </c>
      <c r="B1675" s="41" t="s">
        <v>2670</v>
      </c>
      <c r="C1675" s="41">
        <v>174300010</v>
      </c>
      <c r="D1675" s="41">
        <v>174300010</v>
      </c>
      <c r="E1675" s="43" t="s">
        <v>102</v>
      </c>
      <c r="G1675" s="43" t="s">
        <v>103</v>
      </c>
      <c r="H1675" s="41">
        <v>201</v>
      </c>
      <c r="I1675" s="43" t="s">
        <v>2681</v>
      </c>
      <c r="J1675" s="50">
        <v>105200</v>
      </c>
      <c r="K1675" s="50">
        <v>774</v>
      </c>
      <c r="L1675" s="50">
        <v>105200</v>
      </c>
      <c r="M1675" s="51"/>
      <c r="N1675" s="51"/>
      <c r="O1675" s="51"/>
      <c r="P1675" s="41"/>
      <c r="Q1675" s="51"/>
    </row>
    <row r="1676" spans="1:17" ht="12.75">
      <c r="A1676" s="41">
        <v>2015</v>
      </c>
      <c r="B1676" s="41" t="s">
        <v>2670</v>
      </c>
      <c r="C1676" s="41">
        <v>174300020</v>
      </c>
      <c r="D1676" s="41">
        <v>174300020</v>
      </c>
      <c r="E1676" s="43" t="s">
        <v>104</v>
      </c>
      <c r="G1676" s="43" t="s">
        <v>105</v>
      </c>
      <c r="H1676" s="41">
        <v>206</v>
      </c>
      <c r="I1676" s="43" t="s">
        <v>2796</v>
      </c>
      <c r="J1676" s="50">
        <v>1000</v>
      </c>
      <c r="K1676" s="50">
        <v>13</v>
      </c>
      <c r="L1676" s="50">
        <v>1000</v>
      </c>
      <c r="M1676" s="51"/>
      <c r="N1676" s="51"/>
      <c r="O1676" s="51"/>
      <c r="P1676" s="41"/>
      <c r="Q1676" s="51"/>
    </row>
    <row r="1677" spans="1:17" ht="12.75">
      <c r="A1677" s="41">
        <v>2015</v>
      </c>
      <c r="B1677" s="41" t="s">
        <v>2670</v>
      </c>
      <c r="C1677" s="41">
        <v>174300030</v>
      </c>
      <c r="D1677" s="41">
        <v>174300030</v>
      </c>
      <c r="E1677" s="43" t="s">
        <v>104</v>
      </c>
      <c r="G1677" s="43" t="s">
        <v>105</v>
      </c>
      <c r="H1677" s="41">
        <v>151</v>
      </c>
      <c r="I1677" s="43" t="s">
        <v>2815</v>
      </c>
      <c r="J1677" s="50">
        <v>47400</v>
      </c>
      <c r="K1677" s="50">
        <v>474</v>
      </c>
      <c r="L1677" s="50">
        <v>0</v>
      </c>
      <c r="M1677" s="51"/>
      <c r="N1677" s="51"/>
      <c r="O1677" s="51"/>
      <c r="P1677" s="41"/>
      <c r="Q1677" s="51"/>
    </row>
    <row r="1678" spans="1:17" ht="12.75">
      <c r="A1678" s="41">
        <v>2015</v>
      </c>
      <c r="B1678" s="41" t="s">
        <v>2670</v>
      </c>
      <c r="C1678" s="41">
        <v>174300040</v>
      </c>
      <c r="D1678" s="41">
        <v>174300040</v>
      </c>
      <c r="E1678" s="43" t="s">
        <v>106</v>
      </c>
      <c r="G1678" s="43" t="s">
        <v>107</v>
      </c>
      <c r="H1678" s="41">
        <v>201</v>
      </c>
      <c r="I1678" s="43" t="s">
        <v>2681</v>
      </c>
      <c r="J1678" s="50">
        <v>82900</v>
      </c>
      <c r="K1678" s="50">
        <v>531</v>
      </c>
      <c r="L1678" s="50">
        <v>82900</v>
      </c>
      <c r="M1678" s="51"/>
      <c r="N1678" s="51"/>
      <c r="O1678" s="51"/>
      <c r="P1678" s="41"/>
      <c r="Q1678" s="51"/>
    </row>
    <row r="1679" spans="1:17" ht="12.75">
      <c r="A1679" s="41">
        <v>2015</v>
      </c>
      <c r="B1679" s="41" t="s">
        <v>2670</v>
      </c>
      <c r="C1679" s="41">
        <v>174300050</v>
      </c>
      <c r="D1679" s="41">
        <v>174300050</v>
      </c>
      <c r="E1679" s="43" t="s">
        <v>3833</v>
      </c>
      <c r="G1679" s="43" t="s">
        <v>3834</v>
      </c>
      <c r="H1679" s="41">
        <v>201</v>
      </c>
      <c r="I1679" s="43" t="s">
        <v>2681</v>
      </c>
      <c r="J1679" s="50">
        <v>228000</v>
      </c>
      <c r="K1679" s="50">
        <v>2113</v>
      </c>
      <c r="L1679" s="50">
        <v>228000</v>
      </c>
      <c r="M1679" s="51"/>
      <c r="N1679" s="51"/>
      <c r="O1679" s="51"/>
      <c r="P1679" s="41"/>
      <c r="Q1679" s="51"/>
    </row>
    <row r="1680" spans="1:17" ht="12.75">
      <c r="A1680" s="41">
        <v>2015</v>
      </c>
      <c r="B1680" s="41" t="s">
        <v>2670</v>
      </c>
      <c r="C1680" s="41">
        <v>174300060</v>
      </c>
      <c r="D1680" s="41">
        <v>174300060</v>
      </c>
      <c r="E1680" s="43" t="s">
        <v>2614</v>
      </c>
      <c r="G1680" s="43" t="s">
        <v>2614</v>
      </c>
      <c r="H1680" s="41">
        <v>916</v>
      </c>
      <c r="I1680" s="43" t="s">
        <v>3829</v>
      </c>
      <c r="J1680" s="50">
        <v>452900</v>
      </c>
      <c r="K1680" s="50">
        <v>0</v>
      </c>
      <c r="L1680" s="50">
        <v>0</v>
      </c>
      <c r="M1680" s="51"/>
      <c r="N1680" s="51"/>
      <c r="O1680" s="51"/>
      <c r="P1680" s="41"/>
      <c r="Q1680" s="51"/>
    </row>
    <row r="1681" spans="1:17" ht="12.75">
      <c r="A1681" s="41">
        <v>2015</v>
      </c>
      <c r="B1681" s="41" t="s">
        <v>3525</v>
      </c>
      <c r="C1681" s="41">
        <v>179990420</v>
      </c>
      <c r="D1681" s="41">
        <v>179990420</v>
      </c>
      <c r="E1681" s="43" t="s">
        <v>1477</v>
      </c>
      <c r="F1681" s="43" t="s">
        <v>1478</v>
      </c>
      <c r="G1681" s="43" t="s">
        <v>1477</v>
      </c>
      <c r="H1681" s="41">
        <v>445</v>
      </c>
      <c r="I1681" s="43" t="s">
        <v>1479</v>
      </c>
      <c r="J1681" s="50">
        <v>3051400</v>
      </c>
      <c r="K1681" s="50">
        <v>61028</v>
      </c>
      <c r="L1681" s="50">
        <v>3051400</v>
      </c>
      <c r="M1681" s="51"/>
      <c r="N1681" s="51"/>
      <c r="O1681" s="51"/>
      <c r="P1681" s="41"/>
      <c r="Q1681" s="51"/>
    </row>
    <row r="1682" spans="1:17" ht="12.75">
      <c r="A1682" s="41">
        <v>2015</v>
      </c>
      <c r="B1682" s="41" t="s">
        <v>3525</v>
      </c>
      <c r="C1682" s="41">
        <v>179990430</v>
      </c>
      <c r="D1682" s="41">
        <v>179990430</v>
      </c>
      <c r="E1682" s="43" t="s">
        <v>1481</v>
      </c>
      <c r="G1682" s="43" t="s">
        <v>1481</v>
      </c>
      <c r="H1682" s="41">
        <v>444</v>
      </c>
      <c r="I1682" s="43" t="s">
        <v>3528</v>
      </c>
      <c r="J1682" s="50">
        <v>92300</v>
      </c>
      <c r="K1682" s="50">
        <v>1846</v>
      </c>
      <c r="L1682" s="50">
        <v>92300</v>
      </c>
      <c r="M1682" s="51"/>
      <c r="N1682" s="51"/>
      <c r="O1682" s="51"/>
      <c r="P1682" s="41"/>
      <c r="Q1682" s="51"/>
    </row>
    <row r="1683" spans="1:17" ht="12.75">
      <c r="A1683" s="41">
        <v>2015</v>
      </c>
      <c r="B1683" s="41" t="s">
        <v>2670</v>
      </c>
      <c r="C1683" s="41">
        <v>350400010</v>
      </c>
      <c r="D1683" s="41">
        <v>350400010</v>
      </c>
      <c r="E1683" s="43" t="s">
        <v>2950</v>
      </c>
      <c r="G1683" s="43" t="s">
        <v>2951</v>
      </c>
      <c r="H1683" s="41">
        <v>105</v>
      </c>
      <c r="I1683" s="43" t="s">
        <v>2675</v>
      </c>
      <c r="J1683" s="50">
        <v>402000</v>
      </c>
      <c r="K1683" s="50">
        <v>2010</v>
      </c>
      <c r="L1683" s="50">
        <v>0</v>
      </c>
      <c r="M1683" s="51"/>
      <c r="N1683" s="51"/>
      <c r="O1683" s="51"/>
      <c r="P1683" s="41"/>
      <c r="Q1683" s="51"/>
    </row>
    <row r="1684" spans="1:17" ht="12.75">
      <c r="A1684" s="41">
        <v>2015</v>
      </c>
      <c r="B1684" s="41" t="s">
        <v>2670</v>
      </c>
      <c r="C1684" s="41">
        <v>350400015</v>
      </c>
      <c r="D1684" s="41">
        <v>350400015</v>
      </c>
      <c r="E1684" s="43" t="s">
        <v>108</v>
      </c>
      <c r="G1684" s="43" t="s">
        <v>109</v>
      </c>
      <c r="H1684" s="41">
        <v>201</v>
      </c>
      <c r="I1684" s="43" t="s">
        <v>2681</v>
      </c>
      <c r="J1684" s="50">
        <v>96900</v>
      </c>
      <c r="K1684" s="50">
        <v>684</v>
      </c>
      <c r="L1684" s="50">
        <v>96900</v>
      </c>
      <c r="M1684" s="51"/>
      <c r="N1684" s="51"/>
      <c r="O1684" s="51"/>
      <c r="P1684" s="41"/>
      <c r="Q1684" s="51"/>
    </row>
    <row r="1685" spans="1:17" ht="12.75">
      <c r="A1685" s="41">
        <v>2015</v>
      </c>
      <c r="B1685" s="41" t="s">
        <v>2670</v>
      </c>
      <c r="C1685" s="41">
        <v>350400020</v>
      </c>
      <c r="D1685" s="41">
        <v>350400020</v>
      </c>
      <c r="E1685" s="43" t="s">
        <v>110</v>
      </c>
      <c r="G1685" s="43" t="s">
        <v>111</v>
      </c>
      <c r="H1685" s="41">
        <v>201</v>
      </c>
      <c r="I1685" s="43" t="s">
        <v>2681</v>
      </c>
      <c r="J1685" s="50">
        <v>104400</v>
      </c>
      <c r="K1685" s="50">
        <v>766</v>
      </c>
      <c r="L1685" s="50">
        <v>104400</v>
      </c>
      <c r="M1685" s="51"/>
      <c r="N1685" s="51"/>
      <c r="O1685" s="51"/>
      <c r="P1685" s="41"/>
      <c r="Q1685" s="51"/>
    </row>
    <row r="1686" spans="1:17" ht="12.75">
      <c r="A1686" s="41">
        <v>2015</v>
      </c>
      <c r="B1686" s="41" t="s">
        <v>2670</v>
      </c>
      <c r="C1686" s="41">
        <v>350400030</v>
      </c>
      <c r="D1686" s="41">
        <v>350400030</v>
      </c>
      <c r="E1686" s="43" t="s">
        <v>112</v>
      </c>
      <c r="G1686" s="43" t="s">
        <v>113</v>
      </c>
      <c r="H1686" s="41">
        <v>201</v>
      </c>
      <c r="I1686" s="43" t="s">
        <v>2681</v>
      </c>
      <c r="J1686" s="50">
        <v>2600</v>
      </c>
      <c r="K1686" s="50">
        <v>26</v>
      </c>
      <c r="L1686" s="50">
        <v>2600</v>
      </c>
      <c r="M1686" s="51"/>
      <c r="N1686" s="51"/>
      <c r="O1686" s="51"/>
      <c r="P1686" s="41"/>
      <c r="Q1686" s="51"/>
    </row>
    <row r="1687" spans="1:17" ht="12.75">
      <c r="A1687" s="41">
        <v>2015</v>
      </c>
      <c r="B1687" s="41" t="s">
        <v>2670</v>
      </c>
      <c r="C1687" s="41">
        <v>350400040</v>
      </c>
      <c r="D1687" s="41">
        <v>350400040</v>
      </c>
      <c r="E1687" s="43" t="s">
        <v>114</v>
      </c>
      <c r="G1687" s="43" t="s">
        <v>115</v>
      </c>
      <c r="H1687" s="41">
        <v>201</v>
      </c>
      <c r="I1687" s="43" t="s">
        <v>2681</v>
      </c>
      <c r="J1687" s="50">
        <v>34800</v>
      </c>
      <c r="K1687" s="50">
        <v>209</v>
      </c>
      <c r="L1687" s="50">
        <v>34800</v>
      </c>
      <c r="M1687" s="51"/>
      <c r="N1687" s="51"/>
      <c r="O1687" s="51"/>
      <c r="P1687" s="41"/>
      <c r="Q1687" s="51"/>
    </row>
    <row r="1688" spans="1:17" ht="12.75">
      <c r="A1688" s="41">
        <v>2015</v>
      </c>
      <c r="B1688" s="41" t="s">
        <v>2670</v>
      </c>
      <c r="C1688" s="41">
        <v>350400050</v>
      </c>
      <c r="D1688" s="41">
        <v>350400050</v>
      </c>
      <c r="E1688" s="43" t="s">
        <v>116</v>
      </c>
      <c r="G1688" s="43" t="s">
        <v>117</v>
      </c>
      <c r="H1688" s="41">
        <v>201</v>
      </c>
      <c r="I1688" s="43" t="s">
        <v>2681</v>
      </c>
      <c r="J1688" s="50">
        <v>19000</v>
      </c>
      <c r="K1688" s="50">
        <v>51</v>
      </c>
      <c r="L1688" s="50">
        <v>8550</v>
      </c>
      <c r="M1688" s="51"/>
      <c r="N1688" s="51"/>
      <c r="O1688" s="51"/>
      <c r="P1688" s="41"/>
      <c r="Q1688" s="51"/>
    </row>
    <row r="1689" spans="1:17" ht="12.75">
      <c r="A1689" s="41">
        <v>2015</v>
      </c>
      <c r="B1689" s="41" t="s">
        <v>2670</v>
      </c>
      <c r="C1689" s="41">
        <v>350400060</v>
      </c>
      <c r="D1689" s="41">
        <v>350400060</v>
      </c>
      <c r="E1689" s="43" t="s">
        <v>118</v>
      </c>
      <c r="G1689" s="43" t="s">
        <v>119</v>
      </c>
      <c r="H1689" s="41">
        <v>201</v>
      </c>
      <c r="I1689" s="43" t="s">
        <v>2681</v>
      </c>
      <c r="J1689" s="50">
        <v>19900</v>
      </c>
      <c r="K1689" s="50">
        <v>199</v>
      </c>
      <c r="L1689" s="50">
        <v>19900</v>
      </c>
      <c r="M1689" s="51"/>
      <c r="N1689" s="51"/>
      <c r="O1689" s="51"/>
      <c r="P1689" s="41"/>
      <c r="Q1689" s="51"/>
    </row>
    <row r="1690" spans="1:17" ht="12.75">
      <c r="A1690" s="41">
        <v>2015</v>
      </c>
      <c r="B1690" s="41" t="s">
        <v>2670</v>
      </c>
      <c r="C1690" s="41">
        <v>350400070</v>
      </c>
      <c r="D1690" s="41">
        <v>350400070</v>
      </c>
      <c r="E1690" s="43" t="s">
        <v>120</v>
      </c>
      <c r="G1690" s="43" t="s">
        <v>121</v>
      </c>
      <c r="H1690" s="41">
        <v>201</v>
      </c>
      <c r="I1690" s="43" t="s">
        <v>2681</v>
      </c>
      <c r="J1690" s="50">
        <v>14200</v>
      </c>
      <c r="K1690" s="50">
        <v>85</v>
      </c>
      <c r="L1690" s="50">
        <v>14200</v>
      </c>
      <c r="M1690" s="51"/>
      <c r="N1690" s="51"/>
      <c r="O1690" s="51"/>
      <c r="P1690" s="41"/>
      <c r="Q1690" s="51"/>
    </row>
    <row r="1691" spans="1:17" ht="12.75">
      <c r="A1691" s="41">
        <v>2015</v>
      </c>
      <c r="B1691" s="41" t="s">
        <v>2670</v>
      </c>
      <c r="C1691" s="41">
        <v>350400080</v>
      </c>
      <c r="D1691" s="41">
        <v>350400080</v>
      </c>
      <c r="E1691" s="43" t="s">
        <v>122</v>
      </c>
      <c r="G1691" s="43" t="s">
        <v>123</v>
      </c>
      <c r="H1691" s="41">
        <v>201</v>
      </c>
      <c r="I1691" s="43" t="s">
        <v>2681</v>
      </c>
      <c r="J1691" s="50">
        <v>50200</v>
      </c>
      <c r="K1691" s="50">
        <v>301</v>
      </c>
      <c r="L1691" s="50">
        <v>50200</v>
      </c>
      <c r="M1691" s="51"/>
      <c r="N1691" s="51"/>
      <c r="O1691" s="51"/>
      <c r="P1691" s="41"/>
      <c r="Q1691" s="51"/>
    </row>
    <row r="1692" spans="1:17" ht="12.75">
      <c r="A1692" s="41">
        <v>2015</v>
      </c>
      <c r="B1692" s="41" t="s">
        <v>2670</v>
      </c>
      <c r="C1692" s="41">
        <v>350400090</v>
      </c>
      <c r="D1692" s="41">
        <v>350400090</v>
      </c>
      <c r="E1692" s="43" t="s">
        <v>124</v>
      </c>
      <c r="G1692" s="43" t="s">
        <v>125</v>
      </c>
      <c r="H1692" s="41">
        <v>201</v>
      </c>
      <c r="I1692" s="43" t="s">
        <v>2681</v>
      </c>
      <c r="J1692" s="50">
        <v>19400</v>
      </c>
      <c r="K1692" s="50">
        <v>116</v>
      </c>
      <c r="L1692" s="50">
        <v>19400</v>
      </c>
      <c r="M1692" s="51"/>
      <c r="N1692" s="51"/>
      <c r="O1692" s="51"/>
      <c r="P1692" s="41"/>
      <c r="Q1692" s="51"/>
    </row>
    <row r="1693" spans="1:17" ht="12.75">
      <c r="A1693" s="41">
        <v>2015</v>
      </c>
      <c r="B1693" s="41" t="s">
        <v>2670</v>
      </c>
      <c r="C1693" s="41">
        <v>350400100</v>
      </c>
      <c r="D1693" s="41">
        <v>350400100</v>
      </c>
      <c r="E1693" s="43" t="s">
        <v>2968</v>
      </c>
      <c r="F1693" s="43" t="s">
        <v>2969</v>
      </c>
      <c r="G1693" s="43" t="s">
        <v>2970</v>
      </c>
      <c r="H1693" s="41">
        <v>105</v>
      </c>
      <c r="I1693" s="43" t="s">
        <v>2675</v>
      </c>
      <c r="J1693" s="50">
        <v>60800</v>
      </c>
      <c r="K1693" s="50">
        <v>608</v>
      </c>
      <c r="L1693" s="50">
        <v>0</v>
      </c>
      <c r="M1693" s="51"/>
      <c r="N1693" s="51"/>
      <c r="O1693" s="51"/>
      <c r="P1693" s="41"/>
      <c r="Q1693" s="51"/>
    </row>
    <row r="1694" spans="1:17" ht="12.75">
      <c r="A1694" s="41">
        <v>2015</v>
      </c>
      <c r="B1694" s="41" t="s">
        <v>2670</v>
      </c>
      <c r="C1694" s="41">
        <v>350400105</v>
      </c>
      <c r="D1694" s="41">
        <v>350400105</v>
      </c>
      <c r="E1694" s="43" t="s">
        <v>126</v>
      </c>
      <c r="G1694" s="43" t="s">
        <v>126</v>
      </c>
      <c r="H1694" s="41">
        <v>101</v>
      </c>
      <c r="I1694" s="43" t="s">
        <v>2689</v>
      </c>
      <c r="J1694" s="50">
        <v>143600</v>
      </c>
      <c r="K1694" s="50">
        <v>1436</v>
      </c>
      <c r="L1694" s="50">
        <v>0</v>
      </c>
      <c r="M1694" s="51"/>
      <c r="N1694" s="51"/>
      <c r="O1694" s="51"/>
      <c r="P1694" s="41"/>
      <c r="Q1694" s="51"/>
    </row>
    <row r="1695" spans="1:17" ht="12.75">
      <c r="A1695" s="41">
        <v>2015</v>
      </c>
      <c r="B1695" s="41" t="s">
        <v>2670</v>
      </c>
      <c r="C1695" s="41">
        <v>350400110</v>
      </c>
      <c r="D1695" s="41">
        <v>350400110</v>
      </c>
      <c r="E1695" s="43" t="s">
        <v>2968</v>
      </c>
      <c r="F1695" s="43" t="s">
        <v>2969</v>
      </c>
      <c r="G1695" s="43" t="s">
        <v>2970</v>
      </c>
      <c r="H1695" s="41">
        <v>105</v>
      </c>
      <c r="I1695" s="43" t="s">
        <v>2675</v>
      </c>
      <c r="J1695" s="50">
        <v>132200</v>
      </c>
      <c r="K1695" s="50">
        <v>1322</v>
      </c>
      <c r="L1695" s="50">
        <v>0</v>
      </c>
      <c r="M1695" s="51"/>
      <c r="N1695" s="51"/>
      <c r="O1695" s="51"/>
      <c r="P1695" s="41"/>
      <c r="Q1695" s="51"/>
    </row>
    <row r="1696" spans="1:17" ht="12.75">
      <c r="A1696" s="41">
        <v>2015</v>
      </c>
      <c r="B1696" s="41" t="s">
        <v>2670</v>
      </c>
      <c r="C1696" s="41">
        <v>350400115</v>
      </c>
      <c r="D1696" s="41">
        <v>350400115</v>
      </c>
      <c r="E1696" s="43" t="s">
        <v>127</v>
      </c>
      <c r="G1696" s="43" t="s">
        <v>128</v>
      </c>
      <c r="H1696" s="41">
        <v>201</v>
      </c>
      <c r="I1696" s="43" t="s">
        <v>2681</v>
      </c>
      <c r="J1696" s="50">
        <v>96100</v>
      </c>
      <c r="K1696" s="50">
        <v>675</v>
      </c>
      <c r="L1696" s="50">
        <v>96100</v>
      </c>
      <c r="M1696" s="51"/>
      <c r="N1696" s="51"/>
      <c r="O1696" s="51"/>
      <c r="P1696" s="41"/>
      <c r="Q1696" s="51"/>
    </row>
    <row r="1697" spans="1:17" ht="12.75">
      <c r="A1697" s="41">
        <v>2015</v>
      </c>
      <c r="B1697" s="41" t="s">
        <v>2670</v>
      </c>
      <c r="C1697" s="41">
        <v>350400120</v>
      </c>
      <c r="D1697" s="41">
        <v>350400120</v>
      </c>
      <c r="E1697" s="43" t="s">
        <v>3411</v>
      </c>
      <c r="G1697" s="43" t="s">
        <v>3412</v>
      </c>
      <c r="H1697" s="41">
        <v>101</v>
      </c>
      <c r="I1697" s="43" t="s">
        <v>2689</v>
      </c>
      <c r="J1697" s="50">
        <v>29900</v>
      </c>
      <c r="K1697" s="50">
        <v>150</v>
      </c>
      <c r="L1697" s="50">
        <v>0</v>
      </c>
      <c r="M1697" s="51"/>
      <c r="N1697" s="51"/>
      <c r="O1697" s="51"/>
      <c r="P1697" s="41"/>
      <c r="Q1697" s="51"/>
    </row>
    <row r="1698" spans="1:17" ht="12.75">
      <c r="A1698" s="41">
        <v>2015</v>
      </c>
      <c r="B1698" s="41" t="s">
        <v>2670</v>
      </c>
      <c r="C1698" s="41">
        <v>350400125</v>
      </c>
      <c r="D1698" s="41">
        <v>350400125</v>
      </c>
      <c r="E1698" s="43" t="s">
        <v>3411</v>
      </c>
      <c r="G1698" s="43" t="s">
        <v>3412</v>
      </c>
      <c r="H1698" s="41">
        <v>101</v>
      </c>
      <c r="I1698" s="43" t="s">
        <v>2689</v>
      </c>
      <c r="J1698" s="50">
        <v>6700</v>
      </c>
      <c r="K1698" s="50">
        <v>34</v>
      </c>
      <c r="L1698" s="50">
        <v>0</v>
      </c>
      <c r="M1698" s="51"/>
      <c r="N1698" s="51"/>
      <c r="O1698" s="51"/>
      <c r="P1698" s="41"/>
      <c r="Q1698" s="51"/>
    </row>
    <row r="1699" spans="1:17" ht="12.75">
      <c r="A1699" s="41">
        <v>2015</v>
      </c>
      <c r="B1699" s="41" t="s">
        <v>2670</v>
      </c>
      <c r="C1699" s="41">
        <v>350400130</v>
      </c>
      <c r="D1699" s="41">
        <v>350400130</v>
      </c>
      <c r="E1699" s="43" t="s">
        <v>2968</v>
      </c>
      <c r="F1699" s="43" t="s">
        <v>2969</v>
      </c>
      <c r="G1699" s="43" t="s">
        <v>2970</v>
      </c>
      <c r="H1699" s="41">
        <v>105</v>
      </c>
      <c r="I1699" s="43" t="s">
        <v>2675</v>
      </c>
      <c r="J1699" s="50">
        <v>69400</v>
      </c>
      <c r="K1699" s="50">
        <v>694</v>
      </c>
      <c r="L1699" s="50">
        <v>0</v>
      </c>
      <c r="M1699" s="51"/>
      <c r="N1699" s="51"/>
      <c r="O1699" s="51"/>
      <c r="P1699" s="41"/>
      <c r="Q1699" s="51"/>
    </row>
    <row r="1700" spans="1:17" ht="12.75">
      <c r="A1700" s="41">
        <v>2015</v>
      </c>
      <c r="B1700" s="41" t="s">
        <v>2670</v>
      </c>
      <c r="C1700" s="41">
        <v>350400140</v>
      </c>
      <c r="D1700" s="41">
        <v>350400140</v>
      </c>
      <c r="E1700" s="43" t="s">
        <v>124</v>
      </c>
      <c r="G1700" s="43" t="s">
        <v>125</v>
      </c>
      <c r="H1700" s="41">
        <v>201</v>
      </c>
      <c r="I1700" s="43" t="s">
        <v>2681</v>
      </c>
      <c r="J1700" s="50">
        <v>2000</v>
      </c>
      <c r="K1700" s="50">
        <v>12</v>
      </c>
      <c r="L1700" s="50">
        <v>2000</v>
      </c>
      <c r="M1700" s="51"/>
      <c r="N1700" s="51"/>
      <c r="O1700" s="51"/>
      <c r="P1700" s="41"/>
      <c r="Q1700" s="51"/>
    </row>
    <row r="1701" spans="1:17" ht="12.75">
      <c r="A1701" s="41">
        <v>2015</v>
      </c>
      <c r="B1701" s="41" t="s">
        <v>2670</v>
      </c>
      <c r="C1701" s="41">
        <v>350400150</v>
      </c>
      <c r="D1701" s="41">
        <v>350400150</v>
      </c>
      <c r="E1701" s="43" t="s">
        <v>129</v>
      </c>
      <c r="G1701" s="43" t="s">
        <v>130</v>
      </c>
      <c r="H1701" s="41">
        <v>101</v>
      </c>
      <c r="I1701" s="43" t="s">
        <v>2689</v>
      </c>
      <c r="J1701" s="50">
        <v>137900</v>
      </c>
      <c r="K1701" s="50">
        <v>1379</v>
      </c>
      <c r="L1701" s="50">
        <v>10900</v>
      </c>
      <c r="M1701" s="51"/>
      <c r="N1701" s="51"/>
      <c r="O1701" s="51"/>
      <c r="P1701" s="41"/>
      <c r="Q1701" s="51"/>
    </row>
    <row r="1702" spans="1:17" ht="12.75">
      <c r="A1702" s="41">
        <v>2015</v>
      </c>
      <c r="B1702" s="41" t="s">
        <v>2670</v>
      </c>
      <c r="C1702" s="41">
        <v>350400160</v>
      </c>
      <c r="D1702" s="41">
        <v>350400160</v>
      </c>
      <c r="E1702" s="43" t="s">
        <v>131</v>
      </c>
      <c r="F1702" s="43" t="s">
        <v>2772</v>
      </c>
      <c r="G1702" s="43" t="s">
        <v>132</v>
      </c>
      <c r="H1702" s="41">
        <v>101</v>
      </c>
      <c r="I1702" s="43" t="s">
        <v>2689</v>
      </c>
      <c r="J1702" s="50">
        <v>194200</v>
      </c>
      <c r="K1702" s="50">
        <v>1001</v>
      </c>
      <c r="L1702" s="50">
        <v>29600</v>
      </c>
      <c r="M1702" s="51"/>
      <c r="N1702" s="51"/>
      <c r="O1702" s="51"/>
      <c r="P1702" s="41"/>
      <c r="Q1702" s="51"/>
    </row>
    <row r="1703" spans="1:17" ht="12.75">
      <c r="A1703" s="41">
        <v>2015</v>
      </c>
      <c r="B1703" s="41" t="s">
        <v>2670</v>
      </c>
      <c r="C1703" s="41">
        <v>350400170</v>
      </c>
      <c r="D1703" s="41">
        <v>350400170</v>
      </c>
      <c r="E1703" s="43" t="s">
        <v>133</v>
      </c>
      <c r="G1703" s="43" t="s">
        <v>134</v>
      </c>
      <c r="H1703" s="41">
        <v>201</v>
      </c>
      <c r="I1703" s="43" t="s">
        <v>2681</v>
      </c>
      <c r="J1703" s="50">
        <v>164300</v>
      </c>
      <c r="K1703" s="50">
        <v>1418</v>
      </c>
      <c r="L1703" s="50">
        <v>164300</v>
      </c>
      <c r="M1703" s="51"/>
      <c r="N1703" s="51"/>
      <c r="O1703" s="51"/>
      <c r="P1703" s="41"/>
      <c r="Q1703" s="51"/>
    </row>
    <row r="1704" spans="1:17" ht="12.75">
      <c r="A1704" s="41">
        <v>2015</v>
      </c>
      <c r="B1704" s="41" t="s">
        <v>2670</v>
      </c>
      <c r="C1704" s="41">
        <v>350400175</v>
      </c>
      <c r="D1704" s="41">
        <v>350400175</v>
      </c>
      <c r="E1704" s="43" t="s">
        <v>2845</v>
      </c>
      <c r="G1704" s="43" t="s">
        <v>2846</v>
      </c>
      <c r="H1704" s="41">
        <v>101</v>
      </c>
      <c r="I1704" s="43" t="s">
        <v>2689</v>
      </c>
      <c r="J1704" s="50">
        <v>200200</v>
      </c>
      <c r="K1704" s="50">
        <v>2002</v>
      </c>
      <c r="L1704" s="50">
        <v>0</v>
      </c>
      <c r="M1704" s="51"/>
      <c r="N1704" s="51"/>
      <c r="O1704" s="51"/>
      <c r="P1704" s="41"/>
      <c r="Q1704" s="51"/>
    </row>
    <row r="1705" spans="1:17" ht="12.75">
      <c r="A1705" s="41">
        <v>2015</v>
      </c>
      <c r="B1705" s="41" t="s">
        <v>2670</v>
      </c>
      <c r="C1705" s="41">
        <v>350400180</v>
      </c>
      <c r="D1705" s="41">
        <v>350400180</v>
      </c>
      <c r="E1705" s="43" t="s">
        <v>135</v>
      </c>
      <c r="G1705" s="43" t="s">
        <v>136</v>
      </c>
      <c r="H1705" s="41">
        <v>201</v>
      </c>
      <c r="I1705" s="43" t="s">
        <v>2681</v>
      </c>
      <c r="J1705" s="50">
        <v>70400</v>
      </c>
      <c r="K1705" s="50">
        <v>422</v>
      </c>
      <c r="L1705" s="50">
        <v>70400</v>
      </c>
      <c r="M1705" s="51"/>
      <c r="N1705" s="51"/>
      <c r="O1705" s="51"/>
      <c r="P1705" s="41"/>
      <c r="Q1705" s="51"/>
    </row>
    <row r="1706" spans="1:17" ht="12.75">
      <c r="A1706" s="41">
        <v>2015</v>
      </c>
      <c r="B1706" s="41" t="s">
        <v>2670</v>
      </c>
      <c r="C1706" s="41">
        <v>350600010</v>
      </c>
      <c r="D1706" s="41">
        <v>350600010</v>
      </c>
      <c r="E1706" s="43" t="s">
        <v>137</v>
      </c>
      <c r="G1706" s="43" t="s">
        <v>138</v>
      </c>
      <c r="H1706" s="41">
        <v>201</v>
      </c>
      <c r="I1706" s="43" t="s">
        <v>2681</v>
      </c>
      <c r="J1706" s="50">
        <v>2000</v>
      </c>
      <c r="K1706" s="50">
        <v>12</v>
      </c>
      <c r="L1706" s="50">
        <v>2000</v>
      </c>
      <c r="M1706" s="51"/>
      <c r="N1706" s="51"/>
      <c r="O1706" s="51"/>
      <c r="P1706" s="41"/>
      <c r="Q1706" s="51"/>
    </row>
    <row r="1707" spans="1:17" ht="12.75">
      <c r="A1707" s="41">
        <v>2015</v>
      </c>
      <c r="B1707" s="41" t="s">
        <v>2670</v>
      </c>
      <c r="C1707" s="41">
        <v>350600020</v>
      </c>
      <c r="D1707" s="41">
        <v>350600020</v>
      </c>
      <c r="E1707" s="43" t="s">
        <v>139</v>
      </c>
      <c r="G1707" s="43" t="s">
        <v>140</v>
      </c>
      <c r="H1707" s="41">
        <v>201</v>
      </c>
      <c r="I1707" s="43" t="s">
        <v>2681</v>
      </c>
      <c r="J1707" s="50">
        <v>19300</v>
      </c>
      <c r="K1707" s="50">
        <v>193</v>
      </c>
      <c r="L1707" s="50">
        <v>19300</v>
      </c>
      <c r="M1707" s="51"/>
      <c r="N1707" s="51"/>
      <c r="O1707" s="51"/>
      <c r="P1707" s="41"/>
      <c r="Q1707" s="51"/>
    </row>
    <row r="1708" spans="1:17" ht="12.75">
      <c r="A1708" s="41">
        <v>2015</v>
      </c>
      <c r="B1708" s="41" t="s">
        <v>2670</v>
      </c>
      <c r="C1708" s="41">
        <v>350600030</v>
      </c>
      <c r="D1708" s="41">
        <v>350600030</v>
      </c>
      <c r="E1708" s="43" t="s">
        <v>141</v>
      </c>
      <c r="G1708" s="43" t="s">
        <v>142</v>
      </c>
      <c r="H1708" s="41">
        <v>201</v>
      </c>
      <c r="I1708" s="43" t="s">
        <v>2681</v>
      </c>
      <c r="J1708" s="50">
        <v>31300</v>
      </c>
      <c r="K1708" s="50">
        <v>188</v>
      </c>
      <c r="L1708" s="50">
        <v>31300</v>
      </c>
      <c r="M1708" s="51"/>
      <c r="N1708" s="51"/>
      <c r="O1708" s="51"/>
      <c r="P1708" s="41"/>
      <c r="Q1708" s="51"/>
    </row>
    <row r="1709" spans="1:17" ht="12.75">
      <c r="A1709" s="41">
        <v>2015</v>
      </c>
      <c r="B1709" s="41" t="s">
        <v>2670</v>
      </c>
      <c r="C1709" s="41">
        <v>350600050</v>
      </c>
      <c r="D1709" s="41">
        <v>350600050</v>
      </c>
      <c r="E1709" s="43" t="s">
        <v>143</v>
      </c>
      <c r="G1709" s="43" t="s">
        <v>144</v>
      </c>
      <c r="H1709" s="41">
        <v>201</v>
      </c>
      <c r="I1709" s="43" t="s">
        <v>2681</v>
      </c>
      <c r="J1709" s="50">
        <v>30900</v>
      </c>
      <c r="K1709" s="50">
        <v>309</v>
      </c>
      <c r="L1709" s="50">
        <v>30900</v>
      </c>
      <c r="M1709" s="51"/>
      <c r="N1709" s="51"/>
      <c r="O1709" s="51"/>
      <c r="P1709" s="41"/>
      <c r="Q1709" s="51"/>
    </row>
    <row r="1710" spans="1:17" ht="12.75">
      <c r="A1710" s="41">
        <v>2015</v>
      </c>
      <c r="B1710" s="41" t="s">
        <v>2670</v>
      </c>
      <c r="C1710" s="41">
        <v>350600060</v>
      </c>
      <c r="D1710" s="41">
        <v>350600060</v>
      </c>
      <c r="E1710" s="43" t="s">
        <v>145</v>
      </c>
      <c r="F1710" s="43" t="s">
        <v>146</v>
      </c>
      <c r="G1710" s="43" t="s">
        <v>147</v>
      </c>
      <c r="H1710" s="41">
        <v>206</v>
      </c>
      <c r="I1710" s="43" t="s">
        <v>2796</v>
      </c>
      <c r="J1710" s="50">
        <v>2000</v>
      </c>
      <c r="K1710" s="50">
        <v>25</v>
      </c>
      <c r="L1710" s="50">
        <v>2000</v>
      </c>
      <c r="M1710" s="51"/>
      <c r="N1710" s="51"/>
      <c r="O1710" s="51"/>
      <c r="P1710" s="41"/>
      <c r="Q1710" s="51"/>
    </row>
    <row r="1711" spans="1:17" ht="12.75">
      <c r="A1711" s="41">
        <v>2015</v>
      </c>
      <c r="B1711" s="41" t="s">
        <v>2670</v>
      </c>
      <c r="C1711" s="41">
        <v>350600070</v>
      </c>
      <c r="D1711" s="41">
        <v>350600070</v>
      </c>
      <c r="E1711" s="43" t="s">
        <v>148</v>
      </c>
      <c r="G1711" s="43" t="s">
        <v>149</v>
      </c>
      <c r="H1711" s="41">
        <v>201</v>
      </c>
      <c r="I1711" s="43" t="s">
        <v>2681</v>
      </c>
      <c r="J1711" s="50">
        <v>76500</v>
      </c>
      <c r="K1711" s="50">
        <v>461</v>
      </c>
      <c r="L1711" s="50">
        <v>76500</v>
      </c>
      <c r="M1711" s="51"/>
      <c r="N1711" s="51"/>
      <c r="O1711" s="51"/>
      <c r="P1711" s="41"/>
      <c r="Q1711" s="51"/>
    </row>
    <row r="1712" spans="1:17" ht="12.75">
      <c r="A1712" s="41">
        <v>2015</v>
      </c>
      <c r="B1712" s="41" t="s">
        <v>2670</v>
      </c>
      <c r="C1712" s="41">
        <v>351000010</v>
      </c>
      <c r="D1712" s="41">
        <v>351000010</v>
      </c>
      <c r="E1712" s="43" t="s">
        <v>3140</v>
      </c>
      <c r="G1712" s="43" t="s">
        <v>3141</v>
      </c>
      <c r="H1712" s="41">
        <v>101</v>
      </c>
      <c r="I1712" s="43" t="s">
        <v>2689</v>
      </c>
      <c r="J1712" s="50">
        <v>5200</v>
      </c>
      <c r="K1712" s="50">
        <v>52</v>
      </c>
      <c r="L1712" s="50">
        <v>0</v>
      </c>
      <c r="M1712" s="51"/>
      <c r="N1712" s="51"/>
      <c r="O1712" s="51"/>
      <c r="P1712" s="41"/>
      <c r="Q1712" s="51"/>
    </row>
    <row r="1713" spans="1:17" ht="12.75">
      <c r="A1713" s="41">
        <v>2015</v>
      </c>
      <c r="B1713" s="41" t="s">
        <v>2670</v>
      </c>
      <c r="C1713" s="41">
        <v>351000020</v>
      </c>
      <c r="D1713" s="41">
        <v>351000020</v>
      </c>
      <c r="E1713" s="43" t="s">
        <v>3355</v>
      </c>
      <c r="G1713" s="43" t="s">
        <v>3356</v>
      </c>
      <c r="H1713" s="41">
        <v>956</v>
      </c>
      <c r="I1713" s="43" t="s">
        <v>150</v>
      </c>
      <c r="J1713" s="50">
        <v>600</v>
      </c>
      <c r="K1713" s="50">
        <v>0</v>
      </c>
      <c r="L1713" s="50">
        <v>0</v>
      </c>
      <c r="M1713" s="51"/>
      <c r="N1713" s="51"/>
      <c r="O1713" s="51"/>
      <c r="P1713" s="41"/>
      <c r="Q1713" s="51"/>
    </row>
    <row r="1714" spans="1:17" ht="12.75">
      <c r="A1714" s="41">
        <v>2015</v>
      </c>
      <c r="B1714" s="41" t="s">
        <v>2670</v>
      </c>
      <c r="C1714" s="41">
        <v>351000030</v>
      </c>
      <c r="D1714" s="41">
        <v>351000030</v>
      </c>
      <c r="E1714" s="43" t="s">
        <v>151</v>
      </c>
      <c r="G1714" s="43" t="s">
        <v>152</v>
      </c>
      <c r="H1714" s="41">
        <v>201</v>
      </c>
      <c r="I1714" s="43" t="s">
        <v>2681</v>
      </c>
      <c r="J1714" s="50">
        <v>100</v>
      </c>
      <c r="K1714" s="50">
        <v>1</v>
      </c>
      <c r="L1714" s="50">
        <v>100</v>
      </c>
      <c r="M1714" s="51"/>
      <c r="N1714" s="51"/>
      <c r="O1714" s="51"/>
      <c r="P1714" s="41"/>
      <c r="Q1714" s="51"/>
    </row>
    <row r="1715" spans="1:17" ht="12.75">
      <c r="A1715" s="41">
        <v>2015</v>
      </c>
      <c r="B1715" s="41" t="s">
        <v>2670</v>
      </c>
      <c r="C1715" s="41">
        <v>351000040</v>
      </c>
      <c r="D1715" s="41">
        <v>351000040</v>
      </c>
      <c r="E1715" s="43" t="s">
        <v>151</v>
      </c>
      <c r="G1715" s="43" t="s">
        <v>152</v>
      </c>
      <c r="H1715" s="41">
        <v>201</v>
      </c>
      <c r="I1715" s="43" t="s">
        <v>2681</v>
      </c>
      <c r="J1715" s="50">
        <v>6400</v>
      </c>
      <c r="K1715" s="50">
        <v>38</v>
      </c>
      <c r="L1715" s="50">
        <v>6400</v>
      </c>
      <c r="M1715" s="51"/>
      <c r="N1715" s="51"/>
      <c r="O1715" s="51"/>
      <c r="P1715" s="41"/>
      <c r="Q1715" s="51"/>
    </row>
    <row r="1716" spans="1:17" ht="12.75">
      <c r="A1716" s="41">
        <v>2015</v>
      </c>
      <c r="B1716" s="41" t="s">
        <v>2670</v>
      </c>
      <c r="C1716" s="41">
        <v>351000050</v>
      </c>
      <c r="D1716" s="41">
        <v>351000050</v>
      </c>
      <c r="E1716" s="43" t="s">
        <v>153</v>
      </c>
      <c r="G1716" s="43" t="s">
        <v>154</v>
      </c>
      <c r="H1716" s="41">
        <v>201</v>
      </c>
      <c r="I1716" s="43" t="s">
        <v>2681</v>
      </c>
      <c r="J1716" s="50">
        <v>1500</v>
      </c>
      <c r="K1716" s="50">
        <v>15</v>
      </c>
      <c r="L1716" s="50">
        <v>1500</v>
      </c>
      <c r="M1716" s="51"/>
      <c r="N1716" s="51"/>
      <c r="O1716" s="51"/>
      <c r="P1716" s="41"/>
      <c r="Q1716" s="51"/>
    </row>
    <row r="1717" spans="1:17" ht="12.75">
      <c r="A1717" s="41">
        <v>2015</v>
      </c>
      <c r="B1717" s="41" t="s">
        <v>2670</v>
      </c>
      <c r="C1717" s="41">
        <v>351000060</v>
      </c>
      <c r="D1717" s="41">
        <v>351000060</v>
      </c>
      <c r="E1717" s="43" t="s">
        <v>155</v>
      </c>
      <c r="G1717" s="43" t="s">
        <v>156</v>
      </c>
      <c r="H1717" s="41">
        <v>206</v>
      </c>
      <c r="I1717" s="43" t="s">
        <v>2796</v>
      </c>
      <c r="J1717" s="50">
        <v>25500</v>
      </c>
      <c r="K1717" s="50">
        <v>319</v>
      </c>
      <c r="L1717" s="50">
        <v>25500</v>
      </c>
      <c r="M1717" s="51"/>
      <c r="N1717" s="51"/>
      <c r="O1717" s="51"/>
      <c r="P1717" s="41"/>
      <c r="Q1717" s="51"/>
    </row>
    <row r="1718" spans="1:17" ht="12.75">
      <c r="A1718" s="41">
        <v>2015</v>
      </c>
      <c r="B1718" s="41" t="s">
        <v>2670</v>
      </c>
      <c r="C1718" s="41">
        <v>351000070</v>
      </c>
      <c r="D1718" s="41">
        <v>351000070</v>
      </c>
      <c r="E1718" s="43" t="s">
        <v>157</v>
      </c>
      <c r="G1718" s="43" t="s">
        <v>158</v>
      </c>
      <c r="H1718" s="41">
        <v>201</v>
      </c>
      <c r="I1718" s="43" t="s">
        <v>2681</v>
      </c>
      <c r="J1718" s="50">
        <v>134100</v>
      </c>
      <c r="K1718" s="50">
        <v>1089</v>
      </c>
      <c r="L1718" s="50">
        <v>134100</v>
      </c>
      <c r="M1718" s="51"/>
      <c r="N1718" s="51"/>
      <c r="O1718" s="51"/>
      <c r="P1718" s="41"/>
      <c r="Q1718" s="51"/>
    </row>
    <row r="1719" spans="1:17" ht="12.75">
      <c r="A1719" s="41">
        <v>2015</v>
      </c>
      <c r="B1719" s="41" t="s">
        <v>2670</v>
      </c>
      <c r="C1719" s="41">
        <v>351000080</v>
      </c>
      <c r="D1719" s="41">
        <v>351000080</v>
      </c>
      <c r="E1719" s="43" t="s">
        <v>159</v>
      </c>
      <c r="G1719" s="43" t="s">
        <v>160</v>
      </c>
      <c r="H1719" s="41">
        <v>201</v>
      </c>
      <c r="I1719" s="43" t="s">
        <v>2681</v>
      </c>
      <c r="J1719" s="50">
        <v>46700</v>
      </c>
      <c r="K1719" s="50">
        <v>280</v>
      </c>
      <c r="L1719" s="50">
        <v>46700</v>
      </c>
      <c r="M1719" s="51"/>
      <c r="N1719" s="51"/>
      <c r="O1719" s="51"/>
      <c r="P1719" s="41"/>
      <c r="Q1719" s="51"/>
    </row>
    <row r="1720" spans="1:17" ht="12.75">
      <c r="A1720" s="41">
        <v>2015</v>
      </c>
      <c r="B1720" s="41" t="s">
        <v>2670</v>
      </c>
      <c r="C1720" s="41">
        <v>351000090</v>
      </c>
      <c r="D1720" s="41">
        <v>351000090</v>
      </c>
      <c r="E1720" s="43" t="s">
        <v>161</v>
      </c>
      <c r="G1720" s="43" t="s">
        <v>162</v>
      </c>
      <c r="H1720" s="41">
        <v>201</v>
      </c>
      <c r="I1720" s="43" t="s">
        <v>2681</v>
      </c>
      <c r="J1720" s="50">
        <v>123700</v>
      </c>
      <c r="K1720" s="50">
        <v>976</v>
      </c>
      <c r="L1720" s="50">
        <v>123700</v>
      </c>
      <c r="M1720" s="51"/>
      <c r="N1720" s="51"/>
      <c r="O1720" s="51"/>
      <c r="P1720" s="41"/>
      <c r="Q1720" s="51"/>
    </row>
    <row r="1721" spans="1:17" ht="12.75">
      <c r="A1721" s="41">
        <v>2015</v>
      </c>
      <c r="B1721" s="41" t="s">
        <v>2670</v>
      </c>
      <c r="C1721" s="41">
        <v>351000100</v>
      </c>
      <c r="D1721" s="41">
        <v>351000100</v>
      </c>
      <c r="E1721" s="43" t="s">
        <v>163</v>
      </c>
      <c r="G1721" s="43" t="s">
        <v>164</v>
      </c>
      <c r="H1721" s="41">
        <v>201</v>
      </c>
      <c r="I1721" s="43" t="s">
        <v>2681</v>
      </c>
      <c r="J1721" s="50">
        <v>35100</v>
      </c>
      <c r="K1721" s="50">
        <v>211</v>
      </c>
      <c r="L1721" s="50">
        <v>35100</v>
      </c>
      <c r="M1721" s="51"/>
      <c r="N1721" s="51"/>
      <c r="O1721" s="51"/>
      <c r="P1721" s="41"/>
      <c r="Q1721" s="51"/>
    </row>
    <row r="1722" spans="1:17" ht="12.75">
      <c r="A1722" s="41">
        <v>2015</v>
      </c>
      <c r="B1722" s="41" t="s">
        <v>2670</v>
      </c>
      <c r="C1722" s="41">
        <v>351000110</v>
      </c>
      <c r="D1722" s="41">
        <v>351000110</v>
      </c>
      <c r="E1722" s="43" t="s">
        <v>165</v>
      </c>
      <c r="G1722" s="43" t="s">
        <v>166</v>
      </c>
      <c r="H1722" s="41">
        <v>206</v>
      </c>
      <c r="I1722" s="43" t="s">
        <v>2796</v>
      </c>
      <c r="J1722" s="50">
        <v>2000</v>
      </c>
      <c r="K1722" s="50">
        <v>25</v>
      </c>
      <c r="L1722" s="50">
        <v>2000</v>
      </c>
      <c r="M1722" s="51"/>
      <c r="N1722" s="51"/>
      <c r="O1722" s="51"/>
      <c r="P1722" s="41"/>
      <c r="Q1722" s="51"/>
    </row>
    <row r="1723" spans="1:17" ht="12.75">
      <c r="A1723" s="41">
        <v>2015</v>
      </c>
      <c r="B1723" s="41" t="s">
        <v>2670</v>
      </c>
      <c r="C1723" s="41">
        <v>351000120</v>
      </c>
      <c r="D1723" s="41">
        <v>351000120</v>
      </c>
      <c r="E1723" s="43" t="s">
        <v>167</v>
      </c>
      <c r="G1723" s="43" t="s">
        <v>168</v>
      </c>
      <c r="H1723" s="41">
        <v>201</v>
      </c>
      <c r="I1723" s="43" t="s">
        <v>2681</v>
      </c>
      <c r="J1723" s="50">
        <v>3600</v>
      </c>
      <c r="K1723" s="50">
        <v>36</v>
      </c>
      <c r="L1723" s="50">
        <v>3600</v>
      </c>
      <c r="M1723" s="51"/>
      <c r="N1723" s="51"/>
      <c r="O1723" s="51"/>
      <c r="P1723" s="41"/>
      <c r="Q1723" s="51"/>
    </row>
    <row r="1724" spans="1:17" ht="12.75">
      <c r="A1724" s="41">
        <v>2015</v>
      </c>
      <c r="B1724" s="41" t="s">
        <v>2670</v>
      </c>
      <c r="C1724" s="41">
        <v>351000130</v>
      </c>
      <c r="D1724" s="41">
        <v>351000130</v>
      </c>
      <c r="E1724" s="43" t="s">
        <v>169</v>
      </c>
      <c r="G1724" s="43" t="s">
        <v>170</v>
      </c>
      <c r="H1724" s="41">
        <v>201</v>
      </c>
      <c r="I1724" s="43" t="s">
        <v>2681</v>
      </c>
      <c r="J1724" s="50">
        <v>44400</v>
      </c>
      <c r="K1724" s="50">
        <v>266</v>
      </c>
      <c r="L1724" s="50">
        <v>44400</v>
      </c>
      <c r="M1724" s="51"/>
      <c r="N1724" s="51"/>
      <c r="O1724" s="51"/>
      <c r="P1724" s="41"/>
      <c r="Q1724" s="51"/>
    </row>
    <row r="1725" spans="1:17" ht="12.75">
      <c r="A1725" s="41">
        <v>2015</v>
      </c>
      <c r="B1725" s="41" t="s">
        <v>2670</v>
      </c>
      <c r="C1725" s="41">
        <v>351000140</v>
      </c>
      <c r="D1725" s="41">
        <v>351000140</v>
      </c>
      <c r="E1725" s="43" t="s">
        <v>2829</v>
      </c>
      <c r="F1725" s="43" t="s">
        <v>2830</v>
      </c>
      <c r="G1725" s="43" t="s">
        <v>2829</v>
      </c>
      <c r="H1725" s="41">
        <v>206</v>
      </c>
      <c r="I1725" s="43" t="s">
        <v>2796</v>
      </c>
      <c r="J1725" s="50">
        <v>1000</v>
      </c>
      <c r="K1725" s="50">
        <v>13</v>
      </c>
      <c r="L1725" s="50">
        <v>1000</v>
      </c>
      <c r="M1725" s="51"/>
      <c r="N1725" s="51"/>
      <c r="O1725" s="51"/>
      <c r="P1725" s="41"/>
      <c r="Q1725" s="51"/>
    </row>
    <row r="1726" spans="1:17" ht="12.75">
      <c r="A1726" s="41">
        <v>2015</v>
      </c>
      <c r="B1726" s="41" t="s">
        <v>2670</v>
      </c>
      <c r="C1726" s="41">
        <v>351000150</v>
      </c>
      <c r="D1726" s="41">
        <v>351000150</v>
      </c>
      <c r="E1726" s="43" t="s">
        <v>2829</v>
      </c>
      <c r="F1726" s="43" t="s">
        <v>2830</v>
      </c>
      <c r="G1726" s="43" t="s">
        <v>2829</v>
      </c>
      <c r="H1726" s="41">
        <v>201</v>
      </c>
      <c r="I1726" s="43" t="s">
        <v>2681</v>
      </c>
      <c r="J1726" s="50">
        <v>49700</v>
      </c>
      <c r="K1726" s="50">
        <v>497</v>
      </c>
      <c r="L1726" s="50">
        <v>49700</v>
      </c>
      <c r="M1726" s="51"/>
      <c r="N1726" s="51"/>
      <c r="O1726" s="51"/>
      <c r="P1726" s="41"/>
      <c r="Q1726" s="51"/>
    </row>
    <row r="1727" spans="1:17" ht="12.75">
      <c r="A1727" s="41">
        <v>2015</v>
      </c>
      <c r="B1727" s="41" t="s">
        <v>2670</v>
      </c>
      <c r="C1727" s="41">
        <v>351000160</v>
      </c>
      <c r="D1727" s="41">
        <v>351000160</v>
      </c>
      <c r="E1727" s="43" t="s">
        <v>171</v>
      </c>
      <c r="G1727" s="43" t="s">
        <v>172</v>
      </c>
      <c r="H1727" s="41">
        <v>201</v>
      </c>
      <c r="I1727" s="43" t="s">
        <v>2681</v>
      </c>
      <c r="J1727" s="50">
        <v>2600</v>
      </c>
      <c r="K1727" s="50">
        <v>26</v>
      </c>
      <c r="L1727" s="50">
        <v>2600</v>
      </c>
      <c r="M1727" s="51"/>
      <c r="N1727" s="51"/>
      <c r="O1727" s="51"/>
      <c r="P1727" s="41"/>
      <c r="Q1727" s="51"/>
    </row>
    <row r="1728" spans="1:17" ht="12.75">
      <c r="A1728" s="41">
        <v>2015</v>
      </c>
      <c r="B1728" s="41" t="s">
        <v>2670</v>
      </c>
      <c r="C1728" s="41">
        <v>351000170</v>
      </c>
      <c r="D1728" s="41">
        <v>351000170</v>
      </c>
      <c r="E1728" s="43" t="s">
        <v>173</v>
      </c>
      <c r="G1728" s="43" t="s">
        <v>174</v>
      </c>
      <c r="H1728" s="41">
        <v>201</v>
      </c>
      <c r="I1728" s="43" t="s">
        <v>2681</v>
      </c>
      <c r="J1728" s="50">
        <v>42900</v>
      </c>
      <c r="K1728" s="50">
        <v>257</v>
      </c>
      <c r="L1728" s="50">
        <v>42900</v>
      </c>
      <c r="M1728" s="51"/>
      <c r="N1728" s="51"/>
      <c r="O1728" s="51"/>
      <c r="P1728" s="41"/>
      <c r="Q1728" s="51"/>
    </row>
    <row r="1729" spans="1:17" ht="12.75">
      <c r="A1729" s="41">
        <v>2015</v>
      </c>
      <c r="B1729" s="41" t="s">
        <v>2670</v>
      </c>
      <c r="C1729" s="41">
        <v>351000180</v>
      </c>
      <c r="D1729" s="41">
        <v>351000180</v>
      </c>
      <c r="E1729" s="43" t="s">
        <v>175</v>
      </c>
      <c r="G1729" s="43" t="s">
        <v>176</v>
      </c>
      <c r="H1729" s="41">
        <v>201</v>
      </c>
      <c r="I1729" s="43" t="s">
        <v>2681</v>
      </c>
      <c r="J1729" s="50">
        <v>18500</v>
      </c>
      <c r="K1729" s="50">
        <v>111</v>
      </c>
      <c r="L1729" s="50">
        <v>18500</v>
      </c>
      <c r="M1729" s="51"/>
      <c r="N1729" s="51"/>
      <c r="O1729" s="51"/>
      <c r="P1729" s="41"/>
      <c r="Q1729" s="51"/>
    </row>
    <row r="1730" spans="1:17" ht="12.75">
      <c r="A1730" s="41">
        <v>2015</v>
      </c>
      <c r="B1730" s="41" t="s">
        <v>2670</v>
      </c>
      <c r="C1730" s="41">
        <v>351000190</v>
      </c>
      <c r="D1730" s="41">
        <v>351000190</v>
      </c>
      <c r="E1730" s="43" t="s">
        <v>1979</v>
      </c>
      <c r="G1730" s="43" t="s">
        <v>1980</v>
      </c>
      <c r="H1730" s="41">
        <v>201</v>
      </c>
      <c r="I1730" s="43" t="s">
        <v>2681</v>
      </c>
      <c r="J1730" s="50">
        <v>19000</v>
      </c>
      <c r="K1730" s="50">
        <v>190</v>
      </c>
      <c r="L1730" s="50">
        <v>19000</v>
      </c>
      <c r="M1730" s="51"/>
      <c r="N1730" s="51"/>
      <c r="O1730" s="51"/>
      <c r="P1730" s="41"/>
      <c r="Q1730" s="51"/>
    </row>
    <row r="1731" spans="1:17" ht="12.75">
      <c r="A1731" s="41">
        <v>2015</v>
      </c>
      <c r="B1731" s="41" t="s">
        <v>2670</v>
      </c>
      <c r="C1731" s="41">
        <v>351000200</v>
      </c>
      <c r="D1731" s="41">
        <v>351000200</v>
      </c>
      <c r="E1731" s="43" t="s">
        <v>177</v>
      </c>
      <c r="G1731" s="43" t="s">
        <v>178</v>
      </c>
      <c r="H1731" s="41">
        <v>201</v>
      </c>
      <c r="I1731" s="43" t="s">
        <v>2681</v>
      </c>
      <c r="J1731" s="50">
        <v>42800</v>
      </c>
      <c r="K1731" s="50">
        <v>257</v>
      </c>
      <c r="L1731" s="50">
        <v>42800</v>
      </c>
      <c r="M1731" s="51"/>
      <c r="N1731" s="51"/>
      <c r="O1731" s="51"/>
      <c r="P1731" s="41"/>
      <c r="Q1731" s="51"/>
    </row>
    <row r="1732" spans="1:17" ht="12.75">
      <c r="A1732" s="41">
        <v>2015</v>
      </c>
      <c r="B1732" s="41" t="s">
        <v>2670</v>
      </c>
      <c r="C1732" s="41">
        <v>351000210</v>
      </c>
      <c r="D1732" s="41">
        <v>351000210</v>
      </c>
      <c r="E1732" s="43" t="s">
        <v>179</v>
      </c>
      <c r="G1732" s="43" t="s">
        <v>180</v>
      </c>
      <c r="H1732" s="41">
        <v>201</v>
      </c>
      <c r="I1732" s="43" t="s">
        <v>2681</v>
      </c>
      <c r="J1732" s="50">
        <v>62500</v>
      </c>
      <c r="K1732" s="50">
        <v>375</v>
      </c>
      <c r="L1732" s="50">
        <v>62500</v>
      </c>
      <c r="M1732" s="51"/>
      <c r="N1732" s="51"/>
      <c r="O1732" s="51"/>
      <c r="P1732" s="41"/>
      <c r="Q1732" s="51"/>
    </row>
    <row r="1733" spans="1:17" ht="12.75">
      <c r="A1733" s="41">
        <v>2015</v>
      </c>
      <c r="B1733" s="41" t="s">
        <v>2670</v>
      </c>
      <c r="C1733" s="41">
        <v>351000220</v>
      </c>
      <c r="D1733" s="41">
        <v>351000220</v>
      </c>
      <c r="E1733" s="43" t="s">
        <v>179</v>
      </c>
      <c r="G1733" s="43" t="s">
        <v>180</v>
      </c>
      <c r="H1733" s="41">
        <v>201</v>
      </c>
      <c r="I1733" s="43" t="s">
        <v>2681</v>
      </c>
      <c r="J1733" s="50">
        <v>2000</v>
      </c>
      <c r="K1733" s="50">
        <v>12</v>
      </c>
      <c r="L1733" s="50">
        <v>2000</v>
      </c>
      <c r="M1733" s="51"/>
      <c r="N1733" s="51"/>
      <c r="O1733" s="51"/>
      <c r="P1733" s="41"/>
      <c r="Q1733" s="51"/>
    </row>
    <row r="1734" spans="1:17" s="53" customFormat="1" ht="12.75">
      <c r="A1734" s="41">
        <v>2015</v>
      </c>
      <c r="B1734" s="41" t="s">
        <v>2670</v>
      </c>
      <c r="C1734" s="41">
        <v>351000230</v>
      </c>
      <c r="D1734" s="41">
        <v>351000230</v>
      </c>
      <c r="E1734" s="43" t="s">
        <v>181</v>
      </c>
      <c r="F1734" s="43"/>
      <c r="G1734" s="43" t="s">
        <v>182</v>
      </c>
      <c r="H1734" s="41">
        <v>201</v>
      </c>
      <c r="I1734" s="43" t="s">
        <v>2681</v>
      </c>
      <c r="J1734" s="50">
        <v>56900</v>
      </c>
      <c r="K1734" s="50">
        <v>341</v>
      </c>
      <c r="L1734" s="50">
        <v>56900</v>
      </c>
      <c r="M1734" s="52"/>
      <c r="N1734" s="52"/>
      <c r="O1734" s="52"/>
      <c r="P1734" s="41"/>
      <c r="Q1734" s="52"/>
    </row>
    <row r="1735" spans="1:17" ht="12.75">
      <c r="A1735" s="41">
        <v>2015</v>
      </c>
      <c r="B1735" s="41" t="s">
        <v>2670</v>
      </c>
      <c r="C1735" s="41">
        <v>351000240</v>
      </c>
      <c r="D1735" s="41">
        <v>351000240</v>
      </c>
      <c r="E1735" s="43" t="s">
        <v>183</v>
      </c>
      <c r="G1735" s="43" t="s">
        <v>184</v>
      </c>
      <c r="H1735" s="41">
        <v>201</v>
      </c>
      <c r="I1735" s="43" t="s">
        <v>2681</v>
      </c>
      <c r="J1735" s="50">
        <v>32300</v>
      </c>
      <c r="K1735" s="50">
        <v>323</v>
      </c>
      <c r="L1735" s="50">
        <v>32300</v>
      </c>
      <c r="M1735" s="51"/>
      <c r="N1735" s="51"/>
      <c r="O1735" s="51"/>
      <c r="P1735" s="41"/>
      <c r="Q1735" s="51"/>
    </row>
    <row r="1736" spans="1:17" ht="12.75">
      <c r="A1736" s="41">
        <v>2015</v>
      </c>
      <c r="B1736" s="41" t="s">
        <v>2670</v>
      </c>
      <c r="C1736" s="41">
        <v>351000250</v>
      </c>
      <c r="D1736" s="41">
        <v>351000250</v>
      </c>
      <c r="E1736" s="43" t="s">
        <v>185</v>
      </c>
      <c r="G1736" s="43" t="s">
        <v>186</v>
      </c>
      <c r="H1736" s="41">
        <v>201</v>
      </c>
      <c r="I1736" s="43" t="s">
        <v>2681</v>
      </c>
      <c r="J1736" s="50">
        <v>22900</v>
      </c>
      <c r="K1736" s="50">
        <v>137</v>
      </c>
      <c r="L1736" s="50">
        <v>22900</v>
      </c>
      <c r="M1736" s="51"/>
      <c r="N1736" s="51"/>
      <c r="O1736" s="51"/>
      <c r="P1736" s="41"/>
      <c r="Q1736" s="51"/>
    </row>
    <row r="1737" spans="1:17" ht="12.75">
      <c r="A1737" s="41">
        <v>2015</v>
      </c>
      <c r="B1737" s="41" t="s">
        <v>2670</v>
      </c>
      <c r="C1737" s="41">
        <v>351000260</v>
      </c>
      <c r="D1737" s="41">
        <v>351000260</v>
      </c>
      <c r="E1737" s="43" t="s">
        <v>112</v>
      </c>
      <c r="G1737" s="43" t="s">
        <v>113</v>
      </c>
      <c r="H1737" s="41">
        <v>201</v>
      </c>
      <c r="I1737" s="43" t="s">
        <v>2681</v>
      </c>
      <c r="J1737" s="50">
        <v>1000</v>
      </c>
      <c r="K1737" s="50">
        <v>6</v>
      </c>
      <c r="L1737" s="50">
        <v>1000</v>
      </c>
      <c r="M1737" s="51"/>
      <c r="N1737" s="51"/>
      <c r="O1737" s="51"/>
      <c r="P1737" s="41"/>
      <c r="Q1737" s="51"/>
    </row>
    <row r="1738" spans="1:17" ht="12.75">
      <c r="A1738" s="41">
        <v>2015</v>
      </c>
      <c r="B1738" s="41" t="s">
        <v>2670</v>
      </c>
      <c r="C1738" s="41">
        <v>351000270</v>
      </c>
      <c r="D1738" s="41">
        <v>351000270</v>
      </c>
      <c r="E1738" s="43" t="s">
        <v>187</v>
      </c>
      <c r="G1738" s="43" t="s">
        <v>188</v>
      </c>
      <c r="H1738" s="41">
        <v>201</v>
      </c>
      <c r="I1738" s="43" t="s">
        <v>2681</v>
      </c>
      <c r="J1738" s="50">
        <v>13900</v>
      </c>
      <c r="K1738" s="50">
        <v>83</v>
      </c>
      <c r="L1738" s="50">
        <v>13900</v>
      </c>
      <c r="M1738" s="51"/>
      <c r="N1738" s="51"/>
      <c r="O1738" s="51"/>
      <c r="P1738" s="41"/>
      <c r="Q1738" s="51"/>
    </row>
    <row r="1739" spans="1:17" ht="12.75">
      <c r="A1739" s="41">
        <v>2015</v>
      </c>
      <c r="B1739" s="41" t="s">
        <v>2670</v>
      </c>
      <c r="C1739" s="41">
        <v>351000280</v>
      </c>
      <c r="D1739" s="41">
        <v>351000280</v>
      </c>
      <c r="E1739" s="43" t="s">
        <v>112</v>
      </c>
      <c r="G1739" s="43" t="s">
        <v>113</v>
      </c>
      <c r="H1739" s="41">
        <v>201</v>
      </c>
      <c r="I1739" s="43" t="s">
        <v>2681</v>
      </c>
      <c r="J1739" s="50">
        <v>2600</v>
      </c>
      <c r="K1739" s="50">
        <v>16</v>
      </c>
      <c r="L1739" s="50">
        <v>2600</v>
      </c>
      <c r="M1739" s="51"/>
      <c r="N1739" s="51"/>
      <c r="O1739" s="51"/>
      <c r="P1739" s="41"/>
      <c r="Q1739" s="51"/>
    </row>
    <row r="1740" spans="1:17" ht="12.75">
      <c r="A1740" s="41">
        <v>2015</v>
      </c>
      <c r="B1740" s="41" t="s">
        <v>2670</v>
      </c>
      <c r="C1740" s="41">
        <v>351000290</v>
      </c>
      <c r="D1740" s="41">
        <v>351000290</v>
      </c>
      <c r="E1740" s="43" t="s">
        <v>2779</v>
      </c>
      <c r="G1740" s="43" t="s">
        <v>2780</v>
      </c>
      <c r="H1740" s="41">
        <v>201</v>
      </c>
      <c r="I1740" s="43" t="s">
        <v>2681</v>
      </c>
      <c r="J1740" s="50">
        <v>25800</v>
      </c>
      <c r="K1740" s="50">
        <v>258</v>
      </c>
      <c r="L1740" s="50">
        <v>25800</v>
      </c>
      <c r="M1740" s="51"/>
      <c r="N1740" s="51"/>
      <c r="O1740" s="51"/>
      <c r="P1740" s="41"/>
      <c r="Q1740" s="51"/>
    </row>
    <row r="1741" spans="1:17" ht="12.75">
      <c r="A1741" s="41">
        <v>2015</v>
      </c>
      <c r="B1741" s="41" t="s">
        <v>2670</v>
      </c>
      <c r="C1741" s="41">
        <v>351000300</v>
      </c>
      <c r="D1741" s="41">
        <v>351000300</v>
      </c>
      <c r="E1741" s="43" t="s">
        <v>1979</v>
      </c>
      <c r="G1741" s="43" t="s">
        <v>1980</v>
      </c>
      <c r="H1741" s="41">
        <v>202</v>
      </c>
      <c r="I1741" s="43" t="s">
        <v>3104</v>
      </c>
      <c r="J1741" s="50">
        <v>112200</v>
      </c>
      <c r="K1741" s="50">
        <v>853</v>
      </c>
      <c r="L1741" s="50">
        <v>112200</v>
      </c>
      <c r="M1741" s="51"/>
      <c r="N1741" s="51"/>
      <c r="O1741" s="51"/>
      <c r="P1741" s="41"/>
      <c r="Q1741" s="51"/>
    </row>
    <row r="1742" spans="1:17" ht="12.75">
      <c r="A1742" s="41">
        <v>2015</v>
      </c>
      <c r="B1742" s="41" t="s">
        <v>2670</v>
      </c>
      <c r="C1742" s="41">
        <v>351000310</v>
      </c>
      <c r="D1742" s="41">
        <v>351000310</v>
      </c>
      <c r="E1742" s="43" t="s">
        <v>189</v>
      </c>
      <c r="G1742" s="43" t="s">
        <v>190</v>
      </c>
      <c r="H1742" s="41">
        <v>201</v>
      </c>
      <c r="I1742" s="43" t="s">
        <v>2681</v>
      </c>
      <c r="J1742" s="50">
        <v>38900</v>
      </c>
      <c r="K1742" s="50">
        <v>389</v>
      </c>
      <c r="L1742" s="50">
        <v>38900</v>
      </c>
      <c r="M1742" s="51"/>
      <c r="N1742" s="51"/>
      <c r="O1742" s="51"/>
      <c r="P1742" s="41"/>
      <c r="Q1742" s="51"/>
    </row>
    <row r="1743" spans="1:17" ht="12.75">
      <c r="A1743" s="41">
        <v>2015</v>
      </c>
      <c r="B1743" s="41" t="s">
        <v>2670</v>
      </c>
      <c r="C1743" s="41">
        <v>351000320</v>
      </c>
      <c r="D1743" s="41">
        <v>351000320</v>
      </c>
      <c r="E1743" s="43" t="s">
        <v>191</v>
      </c>
      <c r="G1743" s="43" t="s">
        <v>192</v>
      </c>
      <c r="H1743" s="41">
        <v>202</v>
      </c>
      <c r="I1743" s="43" t="s">
        <v>3104</v>
      </c>
      <c r="J1743" s="50">
        <v>1000</v>
      </c>
      <c r="K1743" s="50">
        <v>10</v>
      </c>
      <c r="L1743" s="50">
        <v>1000</v>
      </c>
      <c r="M1743" s="51"/>
      <c r="N1743" s="51"/>
      <c r="O1743" s="51"/>
      <c r="P1743" s="41"/>
      <c r="Q1743" s="51"/>
    </row>
    <row r="1744" spans="1:17" ht="12.75">
      <c r="A1744" s="41">
        <v>2015</v>
      </c>
      <c r="B1744" s="41" t="s">
        <v>2670</v>
      </c>
      <c r="C1744" s="41">
        <v>351000330</v>
      </c>
      <c r="D1744" s="41">
        <v>351000330</v>
      </c>
      <c r="E1744" s="43" t="s">
        <v>189</v>
      </c>
      <c r="G1744" s="43" t="s">
        <v>190</v>
      </c>
      <c r="H1744" s="41">
        <v>201</v>
      </c>
      <c r="I1744" s="43" t="s">
        <v>2681</v>
      </c>
      <c r="J1744" s="50">
        <v>31400</v>
      </c>
      <c r="K1744" s="50">
        <v>314</v>
      </c>
      <c r="L1744" s="50">
        <v>31400</v>
      </c>
      <c r="M1744" s="51"/>
      <c r="N1744" s="51"/>
      <c r="O1744" s="51"/>
      <c r="P1744" s="41"/>
      <c r="Q1744" s="51"/>
    </row>
    <row r="1745" spans="1:17" ht="12.75">
      <c r="A1745" s="41">
        <v>2015</v>
      </c>
      <c r="B1745" s="41" t="s">
        <v>2670</v>
      </c>
      <c r="C1745" s="41">
        <v>351000340</v>
      </c>
      <c r="D1745" s="41">
        <v>351000340</v>
      </c>
      <c r="E1745" s="43" t="s">
        <v>193</v>
      </c>
      <c r="G1745" s="43" t="s">
        <v>194</v>
      </c>
      <c r="H1745" s="41">
        <v>201</v>
      </c>
      <c r="I1745" s="43" t="s">
        <v>2681</v>
      </c>
      <c r="J1745" s="50">
        <v>54900</v>
      </c>
      <c r="K1745" s="50">
        <v>329</v>
      </c>
      <c r="L1745" s="50">
        <v>54900</v>
      </c>
      <c r="M1745" s="51"/>
      <c r="N1745" s="51"/>
      <c r="O1745" s="51"/>
      <c r="P1745" s="41"/>
      <c r="Q1745" s="51"/>
    </row>
    <row r="1746" spans="1:17" ht="12.75">
      <c r="A1746" s="41">
        <v>2015</v>
      </c>
      <c r="B1746" s="41" t="s">
        <v>2670</v>
      </c>
      <c r="C1746" s="41">
        <v>351000350</v>
      </c>
      <c r="D1746" s="41">
        <v>351000350</v>
      </c>
      <c r="E1746" s="43" t="s">
        <v>195</v>
      </c>
      <c r="G1746" s="43" t="s">
        <v>196</v>
      </c>
      <c r="H1746" s="41">
        <v>201</v>
      </c>
      <c r="I1746" s="43" t="s">
        <v>2681</v>
      </c>
      <c r="J1746" s="50">
        <v>44300</v>
      </c>
      <c r="K1746" s="50">
        <v>266</v>
      </c>
      <c r="L1746" s="50">
        <v>44300</v>
      </c>
      <c r="M1746" s="51"/>
      <c r="N1746" s="51"/>
      <c r="O1746" s="51"/>
      <c r="P1746" s="41"/>
      <c r="Q1746" s="51"/>
    </row>
    <row r="1747" spans="1:17" ht="12.75">
      <c r="A1747" s="41">
        <v>2015</v>
      </c>
      <c r="B1747" s="41" t="s">
        <v>2670</v>
      </c>
      <c r="C1747" s="41">
        <v>351000360</v>
      </c>
      <c r="D1747" s="41">
        <v>351000360</v>
      </c>
      <c r="E1747" s="43" t="s">
        <v>197</v>
      </c>
      <c r="G1747" s="43" t="s">
        <v>198</v>
      </c>
      <c r="H1747" s="41">
        <v>201</v>
      </c>
      <c r="I1747" s="43" t="s">
        <v>2681</v>
      </c>
      <c r="J1747" s="50">
        <v>1000</v>
      </c>
      <c r="K1747" s="50">
        <v>6</v>
      </c>
      <c r="L1747" s="50">
        <v>1000</v>
      </c>
      <c r="M1747" s="51"/>
      <c r="N1747" s="51"/>
      <c r="O1747" s="51"/>
      <c r="P1747" s="41"/>
      <c r="Q1747" s="51"/>
    </row>
    <row r="1748" spans="1:17" ht="12.75">
      <c r="A1748" s="41">
        <v>2015</v>
      </c>
      <c r="B1748" s="41" t="s">
        <v>2670</v>
      </c>
      <c r="C1748" s="41">
        <v>351000370</v>
      </c>
      <c r="D1748" s="41">
        <v>351000370</v>
      </c>
      <c r="E1748" s="43" t="s">
        <v>189</v>
      </c>
      <c r="G1748" s="43" t="s">
        <v>190</v>
      </c>
      <c r="H1748" s="41">
        <v>201</v>
      </c>
      <c r="I1748" s="43" t="s">
        <v>2681</v>
      </c>
      <c r="J1748" s="50">
        <v>31700</v>
      </c>
      <c r="K1748" s="50">
        <v>317</v>
      </c>
      <c r="L1748" s="50">
        <v>31700</v>
      </c>
      <c r="M1748" s="51"/>
      <c r="N1748" s="51"/>
      <c r="O1748" s="51"/>
      <c r="P1748" s="41"/>
      <c r="Q1748" s="51"/>
    </row>
    <row r="1749" spans="1:17" ht="12.75">
      <c r="A1749" s="41">
        <v>2015</v>
      </c>
      <c r="B1749" s="41" t="s">
        <v>2670</v>
      </c>
      <c r="C1749" s="41">
        <v>351000380</v>
      </c>
      <c r="D1749" s="41">
        <v>351000380</v>
      </c>
      <c r="E1749" s="43" t="s">
        <v>199</v>
      </c>
      <c r="G1749" s="43" t="s">
        <v>200</v>
      </c>
      <c r="H1749" s="41">
        <v>201</v>
      </c>
      <c r="I1749" s="43" t="s">
        <v>2681</v>
      </c>
      <c r="J1749" s="50">
        <v>12600</v>
      </c>
      <c r="K1749" s="50">
        <v>76</v>
      </c>
      <c r="L1749" s="50">
        <v>12600</v>
      </c>
      <c r="M1749" s="51"/>
      <c r="N1749" s="51"/>
      <c r="O1749" s="51"/>
      <c r="P1749" s="41"/>
      <c r="Q1749" s="51"/>
    </row>
    <row r="1750" spans="1:17" ht="12.75">
      <c r="A1750" s="41">
        <v>2015</v>
      </c>
      <c r="B1750" s="41" t="s">
        <v>2670</v>
      </c>
      <c r="C1750" s="41">
        <v>351000390</v>
      </c>
      <c r="D1750" s="41">
        <v>351000390</v>
      </c>
      <c r="E1750" s="43" t="s">
        <v>201</v>
      </c>
      <c r="G1750" s="43" t="s">
        <v>202</v>
      </c>
      <c r="H1750" s="41">
        <v>201</v>
      </c>
      <c r="I1750" s="43" t="s">
        <v>2681</v>
      </c>
      <c r="J1750" s="50">
        <v>38100</v>
      </c>
      <c r="K1750" s="50">
        <v>381</v>
      </c>
      <c r="L1750" s="50">
        <v>38100</v>
      </c>
      <c r="M1750" s="51"/>
      <c r="N1750" s="51"/>
      <c r="O1750" s="51"/>
      <c r="P1750" s="41"/>
      <c r="Q1750" s="51"/>
    </row>
    <row r="1751" spans="1:17" ht="12.75">
      <c r="A1751" s="41">
        <v>2015</v>
      </c>
      <c r="B1751" s="41" t="s">
        <v>2670</v>
      </c>
      <c r="C1751" s="41">
        <v>351000400</v>
      </c>
      <c r="D1751" s="41">
        <v>351000400</v>
      </c>
      <c r="E1751" s="43" t="s">
        <v>203</v>
      </c>
      <c r="G1751" s="43" t="s">
        <v>204</v>
      </c>
      <c r="H1751" s="41">
        <v>201</v>
      </c>
      <c r="I1751" s="43" t="s">
        <v>2681</v>
      </c>
      <c r="J1751" s="50">
        <v>44700</v>
      </c>
      <c r="K1751" s="50">
        <v>268</v>
      </c>
      <c r="L1751" s="50">
        <v>44700</v>
      </c>
      <c r="M1751" s="51"/>
      <c r="N1751" s="51"/>
      <c r="O1751" s="51"/>
      <c r="P1751" s="41"/>
      <c r="Q1751" s="51"/>
    </row>
    <row r="1752" spans="1:17" ht="12.75">
      <c r="A1752" s="41">
        <v>2015</v>
      </c>
      <c r="B1752" s="41" t="s">
        <v>2670</v>
      </c>
      <c r="C1752" s="41">
        <v>351000410</v>
      </c>
      <c r="D1752" s="41">
        <v>351000410</v>
      </c>
      <c r="E1752" s="43" t="s">
        <v>205</v>
      </c>
      <c r="G1752" s="43" t="s">
        <v>206</v>
      </c>
      <c r="H1752" s="41">
        <v>201</v>
      </c>
      <c r="I1752" s="43" t="s">
        <v>2681</v>
      </c>
      <c r="J1752" s="50">
        <v>30200</v>
      </c>
      <c r="K1752" s="50">
        <v>182</v>
      </c>
      <c r="L1752" s="50">
        <v>30200</v>
      </c>
      <c r="M1752" s="51"/>
      <c r="N1752" s="51"/>
      <c r="O1752" s="51"/>
      <c r="P1752" s="41"/>
      <c r="Q1752" s="51"/>
    </row>
    <row r="1753" spans="1:17" ht="12.75">
      <c r="A1753" s="41">
        <v>2015</v>
      </c>
      <c r="B1753" s="41" t="s">
        <v>2670</v>
      </c>
      <c r="C1753" s="41">
        <v>351000415</v>
      </c>
      <c r="D1753" s="41">
        <v>351000415</v>
      </c>
      <c r="E1753" s="43" t="s">
        <v>207</v>
      </c>
      <c r="G1753" s="43" t="s">
        <v>208</v>
      </c>
      <c r="H1753" s="41">
        <v>201</v>
      </c>
      <c r="I1753" s="43" t="s">
        <v>2681</v>
      </c>
      <c r="J1753" s="50">
        <v>19400</v>
      </c>
      <c r="K1753" s="50">
        <v>116</v>
      </c>
      <c r="L1753" s="50">
        <v>19400</v>
      </c>
      <c r="M1753" s="51"/>
      <c r="N1753" s="51"/>
      <c r="O1753" s="51"/>
      <c r="P1753" s="41"/>
      <c r="Q1753" s="51"/>
    </row>
    <row r="1754" spans="1:17" ht="12.75">
      <c r="A1754" s="41">
        <v>2015</v>
      </c>
      <c r="B1754" s="41" t="s">
        <v>2670</v>
      </c>
      <c r="C1754" s="41">
        <v>351000420</v>
      </c>
      <c r="D1754" s="41">
        <v>351000420</v>
      </c>
      <c r="E1754" s="43" t="s">
        <v>3132</v>
      </c>
      <c r="G1754" s="43" t="s">
        <v>3133</v>
      </c>
      <c r="H1754" s="41">
        <v>201</v>
      </c>
      <c r="I1754" s="43" t="s">
        <v>2681</v>
      </c>
      <c r="J1754" s="50">
        <v>45500</v>
      </c>
      <c r="K1754" s="50">
        <v>273</v>
      </c>
      <c r="L1754" s="50">
        <v>45500</v>
      </c>
      <c r="M1754" s="51"/>
      <c r="N1754" s="51"/>
      <c r="O1754" s="51"/>
      <c r="P1754" s="41"/>
      <c r="Q1754" s="51"/>
    </row>
    <row r="1755" spans="1:17" ht="12.75">
      <c r="A1755" s="41">
        <v>2015</v>
      </c>
      <c r="B1755" s="41" t="s">
        <v>2670</v>
      </c>
      <c r="C1755" s="41">
        <v>351000430</v>
      </c>
      <c r="D1755" s="41">
        <v>351000430</v>
      </c>
      <c r="E1755" s="43" t="s">
        <v>209</v>
      </c>
      <c r="G1755" s="43" t="s">
        <v>210</v>
      </c>
      <c r="H1755" s="41">
        <v>201</v>
      </c>
      <c r="I1755" s="43" t="s">
        <v>2681</v>
      </c>
      <c r="J1755" s="50">
        <v>99600</v>
      </c>
      <c r="K1755" s="50">
        <v>855</v>
      </c>
      <c r="L1755" s="50">
        <v>99600</v>
      </c>
      <c r="M1755" s="51"/>
      <c r="N1755" s="51"/>
      <c r="O1755" s="51"/>
      <c r="P1755" s="41"/>
      <c r="Q1755" s="51"/>
    </row>
    <row r="1756" spans="1:17" ht="12.75">
      <c r="A1756" s="41">
        <v>2015</v>
      </c>
      <c r="B1756" s="41" t="s">
        <v>2670</v>
      </c>
      <c r="C1756" s="41">
        <v>351000440</v>
      </c>
      <c r="D1756" s="41">
        <v>351000440</v>
      </c>
      <c r="E1756" s="43" t="s">
        <v>211</v>
      </c>
      <c r="G1756" s="43" t="s">
        <v>212</v>
      </c>
      <c r="H1756" s="41">
        <v>201</v>
      </c>
      <c r="I1756" s="43" t="s">
        <v>2681</v>
      </c>
      <c r="J1756" s="50">
        <v>60600</v>
      </c>
      <c r="K1756" s="50">
        <v>606</v>
      </c>
      <c r="L1756" s="50">
        <v>60600</v>
      </c>
      <c r="M1756" s="51"/>
      <c r="N1756" s="51"/>
      <c r="O1756" s="51"/>
      <c r="P1756" s="41"/>
      <c r="Q1756" s="51"/>
    </row>
    <row r="1757" spans="1:17" ht="12.75">
      <c r="A1757" s="41">
        <v>2015</v>
      </c>
      <c r="B1757" s="41" t="s">
        <v>2670</v>
      </c>
      <c r="C1757" s="41">
        <v>351000450</v>
      </c>
      <c r="D1757" s="41">
        <v>351000450</v>
      </c>
      <c r="E1757" s="43" t="s">
        <v>213</v>
      </c>
      <c r="G1757" s="43" t="s">
        <v>214</v>
      </c>
      <c r="H1757" s="41">
        <v>201</v>
      </c>
      <c r="I1757" s="43" t="s">
        <v>2681</v>
      </c>
      <c r="J1757" s="50">
        <v>49600</v>
      </c>
      <c r="K1757" s="50">
        <v>298</v>
      </c>
      <c r="L1757" s="50">
        <v>49600</v>
      </c>
      <c r="M1757" s="51"/>
      <c r="N1757" s="51"/>
      <c r="O1757" s="51"/>
      <c r="P1757" s="41"/>
      <c r="Q1757" s="51"/>
    </row>
    <row r="1758" spans="1:17" ht="12.75">
      <c r="A1758" s="41">
        <v>2015</v>
      </c>
      <c r="B1758" s="41" t="s">
        <v>2670</v>
      </c>
      <c r="C1758" s="41">
        <v>351000460</v>
      </c>
      <c r="D1758" s="41">
        <v>351000460</v>
      </c>
      <c r="E1758" s="43" t="s">
        <v>215</v>
      </c>
      <c r="G1758" s="43" t="s">
        <v>216</v>
      </c>
      <c r="H1758" s="41">
        <v>201</v>
      </c>
      <c r="I1758" s="43" t="s">
        <v>2681</v>
      </c>
      <c r="J1758" s="50">
        <v>63400</v>
      </c>
      <c r="K1758" s="50">
        <v>634</v>
      </c>
      <c r="L1758" s="50">
        <v>63400</v>
      </c>
      <c r="M1758" s="51"/>
      <c r="N1758" s="51"/>
      <c r="O1758" s="51"/>
      <c r="P1758" s="41"/>
      <c r="Q1758" s="51"/>
    </row>
    <row r="1759" spans="1:17" ht="12.75">
      <c r="A1759" s="41">
        <v>2015</v>
      </c>
      <c r="B1759" s="41" t="s">
        <v>2670</v>
      </c>
      <c r="C1759" s="41">
        <v>351000470</v>
      </c>
      <c r="D1759" s="41">
        <v>351000470</v>
      </c>
      <c r="E1759" s="43" t="s">
        <v>217</v>
      </c>
      <c r="G1759" s="43" t="s">
        <v>218</v>
      </c>
      <c r="H1759" s="41">
        <v>201</v>
      </c>
      <c r="I1759" s="43" t="s">
        <v>2681</v>
      </c>
      <c r="J1759" s="50">
        <v>8100</v>
      </c>
      <c r="K1759" s="50">
        <v>49</v>
      </c>
      <c r="L1759" s="50">
        <v>8100</v>
      </c>
      <c r="M1759" s="51"/>
      <c r="N1759" s="51"/>
      <c r="O1759" s="51"/>
      <c r="P1759" s="41"/>
      <c r="Q1759" s="51"/>
    </row>
    <row r="1760" spans="1:17" ht="12.75">
      <c r="A1760" s="41">
        <v>2015</v>
      </c>
      <c r="B1760" s="41" t="s">
        <v>2670</v>
      </c>
      <c r="C1760" s="41">
        <v>351000480</v>
      </c>
      <c r="D1760" s="41">
        <v>351000480</v>
      </c>
      <c r="E1760" s="43" t="s">
        <v>219</v>
      </c>
      <c r="G1760" s="43" t="s">
        <v>220</v>
      </c>
      <c r="H1760" s="41">
        <v>233</v>
      </c>
      <c r="I1760" s="43" t="s">
        <v>3374</v>
      </c>
      <c r="J1760" s="50">
        <v>5900</v>
      </c>
      <c r="K1760" s="50">
        <v>89</v>
      </c>
      <c r="L1760" s="50">
        <v>5900</v>
      </c>
      <c r="M1760" s="51"/>
      <c r="N1760" s="51"/>
      <c r="O1760" s="51"/>
      <c r="P1760" s="41"/>
      <c r="Q1760" s="51"/>
    </row>
    <row r="1761" spans="1:17" ht="12.75">
      <c r="A1761" s="41">
        <v>2015</v>
      </c>
      <c r="B1761" s="41" t="s">
        <v>2670</v>
      </c>
      <c r="C1761" s="41">
        <v>351000490</v>
      </c>
      <c r="D1761" s="41">
        <v>351000490</v>
      </c>
      <c r="E1761" s="43" t="s">
        <v>153</v>
      </c>
      <c r="G1761" s="43" t="s">
        <v>154</v>
      </c>
      <c r="H1761" s="41">
        <v>201</v>
      </c>
      <c r="I1761" s="43" t="s">
        <v>2681</v>
      </c>
      <c r="J1761" s="50">
        <v>111200</v>
      </c>
      <c r="K1761" s="50">
        <v>841</v>
      </c>
      <c r="L1761" s="50">
        <v>111200</v>
      </c>
      <c r="M1761" s="51"/>
      <c r="N1761" s="51"/>
      <c r="O1761" s="51"/>
      <c r="P1761" s="41"/>
      <c r="Q1761" s="51"/>
    </row>
    <row r="1762" spans="1:17" ht="12.75">
      <c r="A1762" s="41">
        <v>2015</v>
      </c>
      <c r="B1762" s="41" t="s">
        <v>2670</v>
      </c>
      <c r="C1762" s="41">
        <v>351000500</v>
      </c>
      <c r="D1762" s="41">
        <v>351000500</v>
      </c>
      <c r="E1762" s="43" t="s">
        <v>221</v>
      </c>
      <c r="G1762" s="43" t="s">
        <v>222</v>
      </c>
      <c r="H1762" s="41">
        <v>201</v>
      </c>
      <c r="I1762" s="43" t="s">
        <v>2681</v>
      </c>
      <c r="J1762" s="50">
        <v>1300</v>
      </c>
      <c r="K1762" s="50">
        <v>8</v>
      </c>
      <c r="L1762" s="50">
        <v>1300</v>
      </c>
      <c r="M1762" s="51"/>
      <c r="N1762" s="51"/>
      <c r="O1762" s="51"/>
      <c r="P1762" s="41"/>
      <c r="Q1762" s="51"/>
    </row>
    <row r="1763" spans="1:17" ht="12.75">
      <c r="A1763" s="41">
        <v>2015</v>
      </c>
      <c r="B1763" s="41" t="s">
        <v>2670</v>
      </c>
      <c r="C1763" s="41">
        <v>351000510</v>
      </c>
      <c r="D1763" s="41">
        <v>351000510</v>
      </c>
      <c r="E1763" s="43" t="s">
        <v>221</v>
      </c>
      <c r="G1763" s="43" t="s">
        <v>222</v>
      </c>
      <c r="H1763" s="41">
        <v>201</v>
      </c>
      <c r="I1763" s="43" t="s">
        <v>2681</v>
      </c>
      <c r="J1763" s="50">
        <v>16100</v>
      </c>
      <c r="K1763" s="50">
        <v>97</v>
      </c>
      <c r="L1763" s="50">
        <v>16100</v>
      </c>
      <c r="M1763" s="51"/>
      <c r="N1763" s="51"/>
      <c r="O1763" s="51"/>
      <c r="P1763" s="41"/>
      <c r="Q1763" s="51"/>
    </row>
    <row r="1764" spans="1:17" ht="12.75">
      <c r="A1764" s="41">
        <v>2015</v>
      </c>
      <c r="B1764" s="41" t="s">
        <v>2670</v>
      </c>
      <c r="C1764" s="41">
        <v>351000530</v>
      </c>
      <c r="D1764" s="41">
        <v>351000530</v>
      </c>
      <c r="E1764" s="43" t="s">
        <v>223</v>
      </c>
      <c r="G1764" s="43" t="s">
        <v>224</v>
      </c>
      <c r="H1764" s="41">
        <v>201</v>
      </c>
      <c r="I1764" s="43" t="s">
        <v>2681</v>
      </c>
      <c r="J1764" s="50">
        <v>97200</v>
      </c>
      <c r="K1764" s="50">
        <v>687</v>
      </c>
      <c r="L1764" s="50">
        <v>97200</v>
      </c>
      <c r="M1764" s="51"/>
      <c r="N1764" s="51"/>
      <c r="O1764" s="51"/>
      <c r="P1764" s="41"/>
      <c r="Q1764" s="51"/>
    </row>
    <row r="1765" spans="1:17" ht="12.75">
      <c r="A1765" s="41">
        <v>2015</v>
      </c>
      <c r="B1765" s="41" t="s">
        <v>2670</v>
      </c>
      <c r="C1765" s="41">
        <v>351000540</v>
      </c>
      <c r="D1765" s="41">
        <v>351000540</v>
      </c>
      <c r="E1765" s="43" t="s">
        <v>2380</v>
      </c>
      <c r="G1765" s="43" t="s">
        <v>2381</v>
      </c>
      <c r="H1765" s="41">
        <v>206</v>
      </c>
      <c r="I1765" s="43" t="s">
        <v>2796</v>
      </c>
      <c r="J1765" s="50">
        <v>1700</v>
      </c>
      <c r="K1765" s="50">
        <v>21</v>
      </c>
      <c r="L1765" s="50">
        <v>1700</v>
      </c>
      <c r="M1765" s="51"/>
      <c r="N1765" s="51"/>
      <c r="O1765" s="51"/>
      <c r="P1765" s="41"/>
      <c r="Q1765" s="51"/>
    </row>
    <row r="1766" spans="1:17" ht="12.75">
      <c r="A1766" s="41">
        <v>2015</v>
      </c>
      <c r="B1766" s="41" t="s">
        <v>2670</v>
      </c>
      <c r="C1766" s="41">
        <v>351000550</v>
      </c>
      <c r="D1766" s="41">
        <v>351000550</v>
      </c>
      <c r="E1766" s="43" t="s">
        <v>225</v>
      </c>
      <c r="F1766" s="43" t="s">
        <v>226</v>
      </c>
      <c r="G1766" s="43" t="s">
        <v>225</v>
      </c>
      <c r="H1766" s="41">
        <v>958</v>
      </c>
      <c r="I1766" s="43" t="s">
        <v>3357</v>
      </c>
      <c r="J1766" s="50">
        <v>11400</v>
      </c>
      <c r="K1766" s="50">
        <v>0</v>
      </c>
      <c r="L1766" s="50">
        <v>0</v>
      </c>
      <c r="M1766" s="51"/>
      <c r="N1766" s="51"/>
      <c r="O1766" s="51"/>
      <c r="P1766" s="41"/>
      <c r="Q1766" s="51"/>
    </row>
    <row r="1767" spans="1:17" ht="12.75">
      <c r="A1767" s="41">
        <v>2015</v>
      </c>
      <c r="B1767" s="41" t="s">
        <v>2670</v>
      </c>
      <c r="C1767" s="41">
        <v>351000560</v>
      </c>
      <c r="D1767" s="41">
        <v>351000560</v>
      </c>
      <c r="E1767" s="43" t="s">
        <v>227</v>
      </c>
      <c r="G1767" s="43" t="s">
        <v>228</v>
      </c>
      <c r="H1767" s="41">
        <v>233</v>
      </c>
      <c r="I1767" s="43" t="s">
        <v>3374</v>
      </c>
      <c r="J1767" s="50">
        <v>7900</v>
      </c>
      <c r="K1767" s="50">
        <v>119</v>
      </c>
      <c r="L1767" s="50">
        <v>7900</v>
      </c>
      <c r="M1767" s="51"/>
      <c r="N1767" s="51"/>
      <c r="O1767" s="51"/>
      <c r="P1767" s="41"/>
      <c r="Q1767" s="51"/>
    </row>
    <row r="1768" spans="1:17" ht="12.75">
      <c r="A1768" s="41">
        <v>2015</v>
      </c>
      <c r="B1768" s="41" t="s">
        <v>2670</v>
      </c>
      <c r="C1768" s="41">
        <v>351000570</v>
      </c>
      <c r="D1768" s="41">
        <v>351000570</v>
      </c>
      <c r="E1768" s="43" t="s">
        <v>229</v>
      </c>
      <c r="G1768" s="43" t="s">
        <v>230</v>
      </c>
      <c r="H1768" s="41">
        <v>201</v>
      </c>
      <c r="I1768" s="43" t="s">
        <v>2681</v>
      </c>
      <c r="J1768" s="50">
        <v>52700</v>
      </c>
      <c r="K1768" s="50">
        <v>316</v>
      </c>
      <c r="L1768" s="50">
        <v>52700</v>
      </c>
      <c r="M1768" s="51"/>
      <c r="N1768" s="51"/>
      <c r="O1768" s="51"/>
      <c r="P1768" s="41"/>
      <c r="Q1768" s="51"/>
    </row>
    <row r="1769" spans="1:17" ht="12.75">
      <c r="A1769" s="41">
        <v>2015</v>
      </c>
      <c r="B1769" s="41" t="s">
        <v>2670</v>
      </c>
      <c r="C1769" s="41">
        <v>351000590</v>
      </c>
      <c r="D1769" s="41">
        <v>351000590</v>
      </c>
      <c r="E1769" s="43" t="s">
        <v>2380</v>
      </c>
      <c r="G1769" s="43" t="s">
        <v>2381</v>
      </c>
      <c r="H1769" s="41">
        <v>233</v>
      </c>
      <c r="I1769" s="43" t="s">
        <v>3374</v>
      </c>
      <c r="J1769" s="50">
        <v>34600</v>
      </c>
      <c r="K1769" s="50">
        <v>519</v>
      </c>
      <c r="L1769" s="50">
        <v>34600</v>
      </c>
      <c r="M1769" s="51"/>
      <c r="N1769" s="51"/>
      <c r="O1769" s="51"/>
      <c r="P1769" s="41"/>
      <c r="Q1769" s="51"/>
    </row>
    <row r="1770" spans="1:17" ht="12.75">
      <c r="A1770" s="41">
        <v>2015</v>
      </c>
      <c r="B1770" s="41" t="s">
        <v>2670</v>
      </c>
      <c r="C1770" s="41">
        <v>351000600</v>
      </c>
      <c r="D1770" s="41">
        <v>351000600</v>
      </c>
      <c r="E1770" s="43" t="s">
        <v>231</v>
      </c>
      <c r="F1770" s="43" t="s">
        <v>232</v>
      </c>
      <c r="G1770" s="43" t="s">
        <v>233</v>
      </c>
      <c r="H1770" s="41">
        <v>201</v>
      </c>
      <c r="I1770" s="43" t="s">
        <v>2681</v>
      </c>
      <c r="J1770" s="50">
        <v>43200</v>
      </c>
      <c r="K1770" s="50">
        <v>259</v>
      </c>
      <c r="L1770" s="50">
        <v>43200</v>
      </c>
      <c r="M1770" s="51"/>
      <c r="N1770" s="51"/>
      <c r="O1770" s="51"/>
      <c r="P1770" s="41"/>
      <c r="Q1770" s="51"/>
    </row>
    <row r="1771" spans="1:17" ht="12.75">
      <c r="A1771" s="41">
        <v>2015</v>
      </c>
      <c r="B1771" s="41" t="s">
        <v>2670</v>
      </c>
      <c r="C1771" s="41">
        <v>351000610</v>
      </c>
      <c r="D1771" s="41">
        <v>351000610</v>
      </c>
      <c r="E1771" s="43" t="s">
        <v>234</v>
      </c>
      <c r="G1771" s="43" t="s">
        <v>235</v>
      </c>
      <c r="H1771" s="41">
        <v>203</v>
      </c>
      <c r="I1771" s="43" t="s">
        <v>1710</v>
      </c>
      <c r="J1771" s="50">
        <v>65100</v>
      </c>
      <c r="K1771" s="50">
        <v>391</v>
      </c>
      <c r="L1771" s="50">
        <v>65100</v>
      </c>
      <c r="M1771" s="51"/>
      <c r="N1771" s="51"/>
      <c r="O1771" s="51"/>
      <c r="P1771" s="41"/>
      <c r="Q1771" s="51"/>
    </row>
    <row r="1772" spans="1:17" ht="12.75">
      <c r="A1772" s="41">
        <v>2015</v>
      </c>
      <c r="B1772" s="41" t="s">
        <v>2670</v>
      </c>
      <c r="C1772" s="41">
        <v>351000620</v>
      </c>
      <c r="D1772" s="41">
        <v>351000620</v>
      </c>
      <c r="E1772" s="43" t="s">
        <v>236</v>
      </c>
      <c r="G1772" s="43" t="s">
        <v>237</v>
      </c>
      <c r="H1772" s="41">
        <v>201</v>
      </c>
      <c r="I1772" s="43" t="s">
        <v>2681</v>
      </c>
      <c r="J1772" s="50">
        <v>20200</v>
      </c>
      <c r="K1772" s="50">
        <v>54</v>
      </c>
      <c r="L1772" s="50">
        <v>9090</v>
      </c>
      <c r="M1772" s="51"/>
      <c r="N1772" s="51"/>
      <c r="O1772" s="51"/>
      <c r="P1772" s="41"/>
      <c r="Q1772" s="51"/>
    </row>
    <row r="1773" spans="1:17" ht="12.75">
      <c r="A1773" s="41">
        <v>2015</v>
      </c>
      <c r="B1773" s="41" t="s">
        <v>2670</v>
      </c>
      <c r="C1773" s="41">
        <v>351000630</v>
      </c>
      <c r="D1773" s="41">
        <v>351000630</v>
      </c>
      <c r="E1773" s="43" t="s">
        <v>238</v>
      </c>
      <c r="G1773" s="43" t="s">
        <v>239</v>
      </c>
      <c r="H1773" s="41">
        <v>201</v>
      </c>
      <c r="I1773" s="43" t="s">
        <v>2681</v>
      </c>
      <c r="J1773" s="50">
        <v>52700</v>
      </c>
      <c r="K1773" s="50">
        <v>316</v>
      </c>
      <c r="L1773" s="50">
        <v>52700</v>
      </c>
      <c r="M1773" s="51"/>
      <c r="N1773" s="51"/>
      <c r="O1773" s="51"/>
      <c r="P1773" s="41"/>
      <c r="Q1773" s="51"/>
    </row>
    <row r="1774" spans="1:17" ht="12.75">
      <c r="A1774" s="41">
        <v>2015</v>
      </c>
      <c r="B1774" s="41" t="s">
        <v>2670</v>
      </c>
      <c r="C1774" s="41">
        <v>351000640</v>
      </c>
      <c r="D1774" s="41">
        <v>351000640</v>
      </c>
      <c r="E1774" s="43" t="s">
        <v>3392</v>
      </c>
      <c r="G1774" s="43" t="s">
        <v>3392</v>
      </c>
      <c r="H1774" s="41">
        <v>901</v>
      </c>
      <c r="I1774" s="43" t="s">
        <v>3393</v>
      </c>
      <c r="J1774" s="50">
        <v>22300</v>
      </c>
      <c r="K1774" s="50">
        <v>0</v>
      </c>
      <c r="L1774" s="50">
        <v>0</v>
      </c>
      <c r="M1774" s="51"/>
      <c r="N1774" s="51"/>
      <c r="O1774" s="51"/>
      <c r="P1774" s="41"/>
      <c r="Q1774" s="51"/>
    </row>
    <row r="1775" spans="1:17" ht="12.75">
      <c r="A1775" s="41">
        <v>2015</v>
      </c>
      <c r="B1775" s="41" t="s">
        <v>2670</v>
      </c>
      <c r="C1775" s="41">
        <v>351000650</v>
      </c>
      <c r="D1775" s="41">
        <v>351000650</v>
      </c>
      <c r="E1775" s="43" t="s">
        <v>3392</v>
      </c>
      <c r="G1775" s="43" t="s">
        <v>3392</v>
      </c>
      <c r="H1775" s="41">
        <v>901</v>
      </c>
      <c r="I1775" s="43" t="s">
        <v>3393</v>
      </c>
      <c r="J1775" s="50">
        <v>2451300</v>
      </c>
      <c r="K1775" s="50">
        <v>0</v>
      </c>
      <c r="L1775" s="50">
        <v>0</v>
      </c>
      <c r="M1775" s="51"/>
      <c r="N1775" s="51"/>
      <c r="O1775" s="51"/>
      <c r="P1775" s="41"/>
      <c r="Q1775" s="51"/>
    </row>
    <row r="1776" spans="1:17" ht="12.75">
      <c r="A1776" s="41">
        <v>2015</v>
      </c>
      <c r="B1776" s="41" t="s">
        <v>2670</v>
      </c>
      <c r="C1776" s="41">
        <v>351000655</v>
      </c>
      <c r="D1776" s="41">
        <v>351000655</v>
      </c>
      <c r="E1776" s="43" t="s">
        <v>3392</v>
      </c>
      <c r="G1776" s="43" t="s">
        <v>3392</v>
      </c>
      <c r="H1776" s="41">
        <v>901</v>
      </c>
      <c r="I1776" s="43" t="s">
        <v>3393</v>
      </c>
      <c r="J1776" s="50">
        <v>18200</v>
      </c>
      <c r="K1776" s="50">
        <v>0</v>
      </c>
      <c r="L1776" s="50">
        <v>0</v>
      </c>
      <c r="M1776" s="51"/>
      <c r="N1776" s="51"/>
      <c r="O1776" s="51"/>
      <c r="P1776" s="41"/>
      <c r="Q1776" s="51"/>
    </row>
    <row r="1777" spans="1:17" ht="12.75">
      <c r="A1777" s="41">
        <v>2015</v>
      </c>
      <c r="B1777" s="41" t="s">
        <v>2670</v>
      </c>
      <c r="C1777" s="41">
        <v>351000660</v>
      </c>
      <c r="D1777" s="41">
        <v>351000660</v>
      </c>
      <c r="E1777" s="43" t="s">
        <v>3355</v>
      </c>
      <c r="G1777" s="43" t="s">
        <v>3356</v>
      </c>
      <c r="H1777" s="41">
        <v>958</v>
      </c>
      <c r="I1777" s="43" t="s">
        <v>3357</v>
      </c>
      <c r="J1777" s="50">
        <v>42600</v>
      </c>
      <c r="K1777" s="50">
        <v>0</v>
      </c>
      <c r="L1777" s="50">
        <v>0</v>
      </c>
      <c r="M1777" s="51"/>
      <c r="N1777" s="51"/>
      <c r="O1777" s="51"/>
      <c r="P1777" s="41"/>
      <c r="Q1777" s="51"/>
    </row>
    <row r="1778" spans="1:17" ht="12.75">
      <c r="A1778" s="41">
        <v>2015</v>
      </c>
      <c r="B1778" s="41" t="s">
        <v>2670</v>
      </c>
      <c r="C1778" s="41">
        <v>351000670</v>
      </c>
      <c r="D1778" s="41">
        <v>351000670</v>
      </c>
      <c r="E1778" s="43" t="s">
        <v>238</v>
      </c>
      <c r="G1778" s="43" t="s">
        <v>239</v>
      </c>
      <c r="H1778" s="41">
        <v>201</v>
      </c>
      <c r="I1778" s="43" t="s">
        <v>2681</v>
      </c>
      <c r="J1778" s="50">
        <v>1500</v>
      </c>
      <c r="K1778" s="50">
        <v>9</v>
      </c>
      <c r="L1778" s="50">
        <v>1500</v>
      </c>
      <c r="M1778" s="51"/>
      <c r="N1778" s="51"/>
      <c r="O1778" s="51"/>
      <c r="P1778" s="41"/>
      <c r="Q1778" s="51"/>
    </row>
    <row r="1779" spans="1:17" ht="12.75">
      <c r="A1779" s="41">
        <v>2015</v>
      </c>
      <c r="B1779" s="41" t="s">
        <v>2670</v>
      </c>
      <c r="C1779" s="41">
        <v>351000680</v>
      </c>
      <c r="D1779" s="41">
        <v>351000680</v>
      </c>
      <c r="E1779" s="43" t="s">
        <v>240</v>
      </c>
      <c r="G1779" s="43" t="s">
        <v>241</v>
      </c>
      <c r="H1779" s="41">
        <v>201</v>
      </c>
      <c r="I1779" s="43" t="s">
        <v>2681</v>
      </c>
      <c r="J1779" s="50">
        <v>34800</v>
      </c>
      <c r="K1779" s="50">
        <v>209</v>
      </c>
      <c r="L1779" s="50">
        <v>34800</v>
      </c>
      <c r="M1779" s="51"/>
      <c r="N1779" s="51"/>
      <c r="O1779" s="51"/>
      <c r="P1779" s="41"/>
      <c r="Q1779" s="51"/>
    </row>
    <row r="1780" spans="1:17" ht="12.75">
      <c r="A1780" s="41">
        <v>2015</v>
      </c>
      <c r="B1780" s="41" t="s">
        <v>2670</v>
      </c>
      <c r="C1780" s="41">
        <v>351000690</v>
      </c>
      <c r="D1780" s="41">
        <v>351000690</v>
      </c>
      <c r="E1780" s="43" t="s">
        <v>242</v>
      </c>
      <c r="F1780" s="43" t="s">
        <v>243</v>
      </c>
      <c r="G1780" s="43" t="s">
        <v>242</v>
      </c>
      <c r="H1780" s="41">
        <v>233</v>
      </c>
      <c r="I1780" s="43" t="s">
        <v>3374</v>
      </c>
      <c r="J1780" s="50">
        <v>4200</v>
      </c>
      <c r="K1780" s="50">
        <v>63</v>
      </c>
      <c r="L1780" s="50">
        <v>4200</v>
      </c>
      <c r="M1780" s="51"/>
      <c r="N1780" s="51"/>
      <c r="O1780" s="51"/>
      <c r="P1780" s="41"/>
      <c r="Q1780" s="51"/>
    </row>
    <row r="1781" spans="1:17" ht="12.75">
      <c r="A1781" s="41">
        <v>2015</v>
      </c>
      <c r="B1781" s="41" t="s">
        <v>2670</v>
      </c>
      <c r="C1781" s="41">
        <v>351000700</v>
      </c>
      <c r="D1781" s="41">
        <v>351000700</v>
      </c>
      <c r="E1781" s="43" t="s">
        <v>244</v>
      </c>
      <c r="G1781" s="43" t="s">
        <v>245</v>
      </c>
      <c r="H1781" s="41">
        <v>201</v>
      </c>
      <c r="I1781" s="43" t="s">
        <v>2681</v>
      </c>
      <c r="J1781" s="50">
        <v>68600</v>
      </c>
      <c r="K1781" s="50">
        <v>412</v>
      </c>
      <c r="L1781" s="50">
        <v>68600</v>
      </c>
      <c r="M1781" s="51"/>
      <c r="N1781" s="51"/>
      <c r="O1781" s="51"/>
      <c r="P1781" s="41"/>
      <c r="Q1781" s="51"/>
    </row>
    <row r="1782" spans="1:17" ht="12.75">
      <c r="A1782" s="41">
        <v>2015</v>
      </c>
      <c r="B1782" s="41" t="s">
        <v>2670</v>
      </c>
      <c r="C1782" s="41">
        <v>351000710</v>
      </c>
      <c r="D1782" s="41">
        <v>351000710</v>
      </c>
      <c r="E1782" s="43" t="s">
        <v>246</v>
      </c>
      <c r="G1782" s="43" t="s">
        <v>247</v>
      </c>
      <c r="H1782" s="41">
        <v>201</v>
      </c>
      <c r="I1782" s="43" t="s">
        <v>2681</v>
      </c>
      <c r="J1782" s="50">
        <v>54600</v>
      </c>
      <c r="K1782" s="50">
        <v>328</v>
      </c>
      <c r="L1782" s="50">
        <v>54600</v>
      </c>
      <c r="M1782" s="51"/>
      <c r="N1782" s="51"/>
      <c r="O1782" s="51"/>
      <c r="P1782" s="41"/>
      <c r="Q1782" s="51"/>
    </row>
    <row r="1783" spans="1:17" ht="12.75">
      <c r="A1783" s="41">
        <v>2015</v>
      </c>
      <c r="B1783" s="41" t="s">
        <v>2670</v>
      </c>
      <c r="C1783" s="41">
        <v>351000720</v>
      </c>
      <c r="D1783" s="41">
        <v>351000720</v>
      </c>
      <c r="E1783" s="43" t="s">
        <v>3392</v>
      </c>
      <c r="G1783" s="43" t="s">
        <v>3392</v>
      </c>
      <c r="H1783" s="41">
        <v>901</v>
      </c>
      <c r="I1783" s="43" t="s">
        <v>3393</v>
      </c>
      <c r="J1783" s="50">
        <v>3500</v>
      </c>
      <c r="K1783" s="50">
        <v>0</v>
      </c>
      <c r="L1783" s="50">
        <v>0</v>
      </c>
      <c r="M1783" s="51"/>
      <c r="N1783" s="51"/>
      <c r="O1783" s="51"/>
      <c r="P1783" s="41"/>
      <c r="Q1783" s="51"/>
    </row>
    <row r="1784" spans="1:17" ht="12.75">
      <c r="A1784" s="41">
        <v>2015</v>
      </c>
      <c r="B1784" s="41" t="s">
        <v>2670</v>
      </c>
      <c r="C1784" s="41">
        <v>351000730</v>
      </c>
      <c r="D1784" s="41">
        <v>351000730</v>
      </c>
      <c r="E1784" s="43" t="s">
        <v>248</v>
      </c>
      <c r="G1784" s="43" t="s">
        <v>249</v>
      </c>
      <c r="H1784" s="41">
        <v>201</v>
      </c>
      <c r="I1784" s="43" t="s">
        <v>2681</v>
      </c>
      <c r="J1784" s="50">
        <v>52000</v>
      </c>
      <c r="K1784" s="50">
        <v>312</v>
      </c>
      <c r="L1784" s="50">
        <v>52000</v>
      </c>
      <c r="M1784" s="51"/>
      <c r="N1784" s="51"/>
      <c r="O1784" s="51"/>
      <c r="P1784" s="41"/>
      <c r="Q1784" s="51"/>
    </row>
    <row r="1785" spans="1:17" ht="12.75">
      <c r="A1785" s="41">
        <v>2015</v>
      </c>
      <c r="B1785" s="41" t="s">
        <v>2670</v>
      </c>
      <c r="C1785" s="41">
        <v>351000740</v>
      </c>
      <c r="D1785" s="41">
        <v>351000740</v>
      </c>
      <c r="E1785" s="43" t="s">
        <v>250</v>
      </c>
      <c r="G1785" s="43" t="s">
        <v>251</v>
      </c>
      <c r="H1785" s="41">
        <v>201</v>
      </c>
      <c r="I1785" s="43" t="s">
        <v>2681</v>
      </c>
      <c r="J1785" s="50">
        <v>56200</v>
      </c>
      <c r="K1785" s="50">
        <v>337</v>
      </c>
      <c r="L1785" s="50">
        <v>56200</v>
      </c>
      <c r="M1785" s="51"/>
      <c r="N1785" s="51"/>
      <c r="O1785" s="51"/>
      <c r="P1785" s="41"/>
      <c r="Q1785" s="51"/>
    </row>
    <row r="1786" spans="1:17" ht="12.75">
      <c r="A1786" s="41">
        <v>2015</v>
      </c>
      <c r="B1786" s="41" t="s">
        <v>2670</v>
      </c>
      <c r="C1786" s="41">
        <v>351500010</v>
      </c>
      <c r="D1786" s="41">
        <v>351500010</v>
      </c>
      <c r="E1786" s="43" t="s">
        <v>252</v>
      </c>
      <c r="G1786" s="43" t="s">
        <v>253</v>
      </c>
      <c r="H1786" s="41">
        <v>233</v>
      </c>
      <c r="I1786" s="43" t="s">
        <v>3374</v>
      </c>
      <c r="J1786" s="50">
        <v>30500</v>
      </c>
      <c r="K1786" s="50">
        <v>458</v>
      </c>
      <c r="L1786" s="50">
        <v>30500</v>
      </c>
      <c r="M1786" s="51"/>
      <c r="N1786" s="51"/>
      <c r="O1786" s="51"/>
      <c r="P1786" s="41"/>
      <c r="Q1786" s="51"/>
    </row>
    <row r="1787" spans="1:17" ht="12.75">
      <c r="A1787" s="41">
        <v>2015</v>
      </c>
      <c r="B1787" s="41" t="s">
        <v>2670</v>
      </c>
      <c r="C1787" s="41">
        <v>351500015</v>
      </c>
      <c r="D1787" s="41">
        <v>351500015</v>
      </c>
      <c r="E1787" s="43" t="s">
        <v>254</v>
      </c>
      <c r="G1787" s="43" t="s">
        <v>255</v>
      </c>
      <c r="H1787" s="41">
        <v>201</v>
      </c>
      <c r="I1787" s="43" t="s">
        <v>2681</v>
      </c>
      <c r="J1787" s="50">
        <v>35700</v>
      </c>
      <c r="K1787" s="50">
        <v>214</v>
      </c>
      <c r="L1787" s="50">
        <v>35700</v>
      </c>
      <c r="M1787" s="51"/>
      <c r="N1787" s="51"/>
      <c r="O1787" s="51"/>
      <c r="P1787" s="41"/>
      <c r="Q1787" s="51"/>
    </row>
    <row r="1788" spans="1:17" ht="12.75">
      <c r="A1788" s="41">
        <v>2015</v>
      </c>
      <c r="B1788" s="41" t="s">
        <v>2670</v>
      </c>
      <c r="C1788" s="41">
        <v>351500020</v>
      </c>
      <c r="D1788" s="41">
        <v>351500020</v>
      </c>
      <c r="E1788" s="43" t="s">
        <v>256</v>
      </c>
      <c r="G1788" s="43" t="s">
        <v>257</v>
      </c>
      <c r="H1788" s="41">
        <v>201</v>
      </c>
      <c r="I1788" s="43" t="s">
        <v>2681</v>
      </c>
      <c r="J1788" s="50">
        <v>10400</v>
      </c>
      <c r="K1788" s="50">
        <v>104</v>
      </c>
      <c r="L1788" s="50">
        <v>10400</v>
      </c>
      <c r="M1788" s="51"/>
      <c r="N1788" s="51"/>
      <c r="O1788" s="51"/>
      <c r="P1788" s="41"/>
      <c r="Q1788" s="51"/>
    </row>
    <row r="1789" spans="1:17" ht="12.75">
      <c r="A1789" s="41">
        <v>2015</v>
      </c>
      <c r="B1789" s="41" t="s">
        <v>2670</v>
      </c>
      <c r="C1789" s="41">
        <v>351500030</v>
      </c>
      <c r="D1789" s="41">
        <v>351500030</v>
      </c>
      <c r="E1789" s="43" t="s">
        <v>258</v>
      </c>
      <c r="G1789" s="43" t="s">
        <v>259</v>
      </c>
      <c r="H1789" s="41">
        <v>201</v>
      </c>
      <c r="I1789" s="43" t="s">
        <v>2681</v>
      </c>
      <c r="J1789" s="50">
        <v>19200</v>
      </c>
      <c r="K1789" s="50">
        <v>115</v>
      </c>
      <c r="L1789" s="50">
        <v>19200</v>
      </c>
      <c r="M1789" s="51"/>
      <c r="N1789" s="51"/>
      <c r="O1789" s="51"/>
      <c r="P1789" s="41"/>
      <c r="Q1789" s="51"/>
    </row>
    <row r="1790" spans="1:17" ht="12.75">
      <c r="A1790" s="41">
        <v>2015</v>
      </c>
      <c r="B1790" s="41" t="s">
        <v>2670</v>
      </c>
      <c r="C1790" s="41">
        <v>351500040</v>
      </c>
      <c r="D1790" s="41">
        <v>351500040</v>
      </c>
      <c r="E1790" s="43" t="s">
        <v>260</v>
      </c>
      <c r="G1790" s="43" t="s">
        <v>261</v>
      </c>
      <c r="H1790" s="41">
        <v>201</v>
      </c>
      <c r="I1790" s="43" t="s">
        <v>2681</v>
      </c>
      <c r="J1790" s="50">
        <v>24400</v>
      </c>
      <c r="K1790" s="50">
        <v>244</v>
      </c>
      <c r="L1790" s="50">
        <v>24400</v>
      </c>
      <c r="M1790" s="51"/>
      <c r="N1790" s="51"/>
      <c r="O1790" s="51"/>
      <c r="P1790" s="41"/>
      <c r="Q1790" s="51"/>
    </row>
    <row r="1791" spans="1:17" ht="12.75">
      <c r="A1791" s="41">
        <v>2015</v>
      </c>
      <c r="B1791" s="41" t="s">
        <v>2670</v>
      </c>
      <c r="C1791" s="41">
        <v>351500050</v>
      </c>
      <c r="D1791" s="41">
        <v>351500050</v>
      </c>
      <c r="E1791" s="43" t="s">
        <v>262</v>
      </c>
      <c r="G1791" s="43" t="s">
        <v>263</v>
      </c>
      <c r="H1791" s="41">
        <v>201</v>
      </c>
      <c r="I1791" s="43" t="s">
        <v>2681</v>
      </c>
      <c r="J1791" s="50">
        <v>37100</v>
      </c>
      <c r="K1791" s="50">
        <v>223</v>
      </c>
      <c r="L1791" s="50">
        <v>37100</v>
      </c>
      <c r="M1791" s="51"/>
      <c r="N1791" s="51"/>
      <c r="O1791" s="51"/>
      <c r="P1791" s="41"/>
      <c r="Q1791" s="51"/>
    </row>
    <row r="1792" spans="1:17" ht="12.75">
      <c r="A1792" s="41">
        <v>2015</v>
      </c>
      <c r="B1792" s="41" t="s">
        <v>2670</v>
      </c>
      <c r="C1792" s="41">
        <v>351500060</v>
      </c>
      <c r="D1792" s="41">
        <v>351500060</v>
      </c>
      <c r="E1792" s="43" t="s">
        <v>264</v>
      </c>
      <c r="G1792" s="43" t="s">
        <v>265</v>
      </c>
      <c r="H1792" s="41">
        <v>201</v>
      </c>
      <c r="I1792" s="43" t="s">
        <v>2681</v>
      </c>
      <c r="J1792" s="50">
        <v>51700</v>
      </c>
      <c r="K1792" s="50">
        <v>310</v>
      </c>
      <c r="L1792" s="50">
        <v>51700</v>
      </c>
      <c r="M1792" s="51"/>
      <c r="N1792" s="51"/>
      <c r="O1792" s="51"/>
      <c r="P1792" s="41"/>
      <c r="Q1792" s="51"/>
    </row>
    <row r="1793" spans="1:17" ht="12.75">
      <c r="A1793" s="41">
        <v>2015</v>
      </c>
      <c r="B1793" s="41" t="s">
        <v>2670</v>
      </c>
      <c r="C1793" s="41">
        <v>351500070</v>
      </c>
      <c r="D1793" s="41">
        <v>351500070</v>
      </c>
      <c r="E1793" s="43" t="s">
        <v>252</v>
      </c>
      <c r="G1793" s="43" t="s">
        <v>253</v>
      </c>
      <c r="H1793" s="41">
        <v>233</v>
      </c>
      <c r="I1793" s="43" t="s">
        <v>3374</v>
      </c>
      <c r="J1793" s="50">
        <v>800</v>
      </c>
      <c r="K1793" s="50">
        <v>12</v>
      </c>
      <c r="L1793" s="50">
        <v>800</v>
      </c>
      <c r="M1793" s="51"/>
      <c r="N1793" s="51"/>
      <c r="O1793" s="51"/>
      <c r="P1793" s="41"/>
      <c r="Q1793" s="51"/>
    </row>
    <row r="1794" spans="1:17" ht="12.75">
      <c r="A1794" s="41">
        <v>2015</v>
      </c>
      <c r="B1794" s="41" t="s">
        <v>2670</v>
      </c>
      <c r="C1794" s="41">
        <v>351500075</v>
      </c>
      <c r="D1794" s="41">
        <v>351500075</v>
      </c>
      <c r="E1794" s="43" t="s">
        <v>266</v>
      </c>
      <c r="G1794" s="43" t="s">
        <v>267</v>
      </c>
      <c r="H1794" s="41">
        <v>201</v>
      </c>
      <c r="I1794" s="43" t="s">
        <v>2681</v>
      </c>
      <c r="J1794" s="50">
        <v>20000</v>
      </c>
      <c r="K1794" s="50">
        <v>120</v>
      </c>
      <c r="L1794" s="50">
        <v>20000</v>
      </c>
      <c r="M1794" s="51"/>
      <c r="N1794" s="51"/>
      <c r="O1794" s="51"/>
      <c r="P1794" s="41"/>
      <c r="Q1794" s="51"/>
    </row>
    <row r="1795" spans="1:17" ht="12.75">
      <c r="A1795" s="41">
        <v>2015</v>
      </c>
      <c r="B1795" s="41" t="s">
        <v>2670</v>
      </c>
      <c r="C1795" s="41">
        <v>351500080</v>
      </c>
      <c r="D1795" s="41">
        <v>351500080</v>
      </c>
      <c r="E1795" s="43" t="s">
        <v>268</v>
      </c>
      <c r="F1795" s="43" t="s">
        <v>269</v>
      </c>
      <c r="G1795" s="43" t="s">
        <v>270</v>
      </c>
      <c r="H1795" s="41">
        <v>201</v>
      </c>
      <c r="I1795" s="43" t="s">
        <v>2681</v>
      </c>
      <c r="J1795" s="50">
        <v>1000</v>
      </c>
      <c r="K1795" s="50">
        <v>10</v>
      </c>
      <c r="L1795" s="50">
        <v>1000</v>
      </c>
      <c r="M1795" s="51"/>
      <c r="N1795" s="51"/>
      <c r="O1795" s="51"/>
      <c r="P1795" s="41"/>
      <c r="Q1795" s="51"/>
    </row>
    <row r="1796" spans="1:17" ht="12.75">
      <c r="A1796" s="41">
        <v>2015</v>
      </c>
      <c r="B1796" s="41" t="s">
        <v>2670</v>
      </c>
      <c r="C1796" s="41">
        <v>351500090</v>
      </c>
      <c r="D1796" s="41">
        <v>351500090</v>
      </c>
      <c r="E1796" s="43" t="s">
        <v>3355</v>
      </c>
      <c r="G1796" s="43" t="s">
        <v>3356</v>
      </c>
      <c r="H1796" s="41">
        <v>958</v>
      </c>
      <c r="I1796" s="43" t="s">
        <v>3357</v>
      </c>
      <c r="J1796" s="50">
        <v>600</v>
      </c>
      <c r="K1796" s="50">
        <v>0</v>
      </c>
      <c r="L1796" s="50">
        <v>0</v>
      </c>
      <c r="M1796" s="51"/>
      <c r="N1796" s="51"/>
      <c r="O1796" s="51"/>
      <c r="P1796" s="41"/>
      <c r="Q1796" s="51"/>
    </row>
    <row r="1797" spans="1:17" ht="12.75">
      <c r="A1797" s="41">
        <v>2015</v>
      </c>
      <c r="B1797" s="41" t="s">
        <v>2670</v>
      </c>
      <c r="C1797" s="41">
        <v>351500100</v>
      </c>
      <c r="D1797" s="41">
        <v>351500100</v>
      </c>
      <c r="E1797" s="43" t="s">
        <v>268</v>
      </c>
      <c r="F1797" s="43" t="s">
        <v>269</v>
      </c>
      <c r="G1797" s="43" t="s">
        <v>270</v>
      </c>
      <c r="H1797" s="41">
        <v>201</v>
      </c>
      <c r="I1797" s="43" t="s">
        <v>2681</v>
      </c>
      <c r="J1797" s="50">
        <v>22700</v>
      </c>
      <c r="K1797" s="50">
        <v>227</v>
      </c>
      <c r="L1797" s="50">
        <v>22700</v>
      </c>
      <c r="M1797" s="51"/>
      <c r="N1797" s="51"/>
      <c r="O1797" s="51"/>
      <c r="P1797" s="41"/>
      <c r="Q1797" s="51"/>
    </row>
    <row r="1798" spans="1:17" ht="12.75">
      <c r="A1798" s="41">
        <v>2015</v>
      </c>
      <c r="B1798" s="41" t="s">
        <v>2670</v>
      </c>
      <c r="C1798" s="41">
        <v>351500110</v>
      </c>
      <c r="D1798" s="41">
        <v>351500110</v>
      </c>
      <c r="E1798" s="43" t="s">
        <v>227</v>
      </c>
      <c r="G1798" s="43" t="s">
        <v>228</v>
      </c>
      <c r="H1798" s="41">
        <v>201</v>
      </c>
      <c r="I1798" s="43" t="s">
        <v>2681</v>
      </c>
      <c r="J1798" s="50">
        <v>14600</v>
      </c>
      <c r="K1798" s="50">
        <v>146</v>
      </c>
      <c r="L1798" s="50">
        <v>14600</v>
      </c>
      <c r="M1798" s="51"/>
      <c r="N1798" s="51"/>
      <c r="O1798" s="51"/>
      <c r="P1798" s="41"/>
      <c r="Q1798" s="51"/>
    </row>
    <row r="1799" spans="1:17" ht="12.75">
      <c r="A1799" s="41">
        <v>2015</v>
      </c>
      <c r="B1799" s="41" t="s">
        <v>2670</v>
      </c>
      <c r="C1799" s="41">
        <v>351500120</v>
      </c>
      <c r="D1799" s="41">
        <v>351500120</v>
      </c>
      <c r="E1799" s="43" t="s">
        <v>271</v>
      </c>
      <c r="G1799" s="43" t="s">
        <v>272</v>
      </c>
      <c r="H1799" s="41">
        <v>201</v>
      </c>
      <c r="I1799" s="43" t="s">
        <v>2681</v>
      </c>
      <c r="J1799" s="50">
        <v>12600</v>
      </c>
      <c r="K1799" s="50">
        <v>126</v>
      </c>
      <c r="L1799" s="50">
        <v>12600</v>
      </c>
      <c r="M1799" s="51"/>
      <c r="N1799" s="51"/>
      <c r="O1799" s="51"/>
      <c r="P1799" s="41"/>
      <c r="Q1799" s="51"/>
    </row>
    <row r="1800" spans="1:17" ht="12.75">
      <c r="A1800" s="41">
        <v>2015</v>
      </c>
      <c r="B1800" s="41" t="s">
        <v>2670</v>
      </c>
      <c r="C1800" s="41">
        <v>351500130</v>
      </c>
      <c r="D1800" s="41">
        <v>351500130</v>
      </c>
      <c r="E1800" s="43" t="s">
        <v>273</v>
      </c>
      <c r="G1800" s="43" t="s">
        <v>274</v>
      </c>
      <c r="H1800" s="41">
        <v>201</v>
      </c>
      <c r="I1800" s="43" t="s">
        <v>2681</v>
      </c>
      <c r="J1800" s="50">
        <v>48700</v>
      </c>
      <c r="K1800" s="50">
        <v>487</v>
      </c>
      <c r="L1800" s="50">
        <v>48700</v>
      </c>
      <c r="M1800" s="51"/>
      <c r="N1800" s="51"/>
      <c r="O1800" s="51"/>
      <c r="P1800" s="41"/>
      <c r="Q1800" s="51"/>
    </row>
    <row r="1801" spans="1:17" ht="12.75">
      <c r="A1801" s="41">
        <v>2015</v>
      </c>
      <c r="B1801" s="41" t="s">
        <v>2670</v>
      </c>
      <c r="C1801" s="41">
        <v>351500140</v>
      </c>
      <c r="D1801" s="41">
        <v>351500140</v>
      </c>
      <c r="E1801" s="43" t="s">
        <v>275</v>
      </c>
      <c r="G1801" s="43" t="s">
        <v>276</v>
      </c>
      <c r="H1801" s="41">
        <v>201</v>
      </c>
      <c r="I1801" s="43" t="s">
        <v>2681</v>
      </c>
      <c r="J1801" s="50">
        <v>27700</v>
      </c>
      <c r="K1801" s="50">
        <v>166</v>
      </c>
      <c r="L1801" s="50">
        <v>27700</v>
      </c>
      <c r="M1801" s="51"/>
      <c r="N1801" s="51"/>
      <c r="O1801" s="51"/>
      <c r="P1801" s="41"/>
      <c r="Q1801" s="51"/>
    </row>
    <row r="1802" spans="1:17" ht="12.75">
      <c r="A1802" s="41">
        <v>2015</v>
      </c>
      <c r="B1802" s="41" t="s">
        <v>2670</v>
      </c>
      <c r="C1802" s="41">
        <v>351500150</v>
      </c>
      <c r="D1802" s="41">
        <v>351500150</v>
      </c>
      <c r="E1802" s="43" t="s">
        <v>277</v>
      </c>
      <c r="G1802" s="43" t="s">
        <v>278</v>
      </c>
      <c r="H1802" s="41">
        <v>201</v>
      </c>
      <c r="I1802" s="43" t="s">
        <v>2681</v>
      </c>
      <c r="J1802" s="50">
        <v>17100</v>
      </c>
      <c r="K1802" s="50">
        <v>103</v>
      </c>
      <c r="L1802" s="50">
        <v>17100</v>
      </c>
      <c r="M1802" s="51"/>
      <c r="N1802" s="51"/>
      <c r="O1802" s="51"/>
      <c r="P1802" s="41"/>
      <c r="Q1802" s="51"/>
    </row>
    <row r="1803" spans="1:17" ht="12.75">
      <c r="A1803" s="41">
        <v>2015</v>
      </c>
      <c r="B1803" s="41" t="s">
        <v>2670</v>
      </c>
      <c r="C1803" s="41">
        <v>351500160</v>
      </c>
      <c r="D1803" s="41">
        <v>351500160</v>
      </c>
      <c r="E1803" s="43" t="s">
        <v>217</v>
      </c>
      <c r="G1803" s="43" t="s">
        <v>218</v>
      </c>
      <c r="H1803" s="41">
        <v>201</v>
      </c>
      <c r="I1803" s="43" t="s">
        <v>2681</v>
      </c>
      <c r="J1803" s="50">
        <v>64100</v>
      </c>
      <c r="K1803" s="50">
        <v>385</v>
      </c>
      <c r="L1803" s="50">
        <v>64100</v>
      </c>
      <c r="M1803" s="51"/>
      <c r="N1803" s="51"/>
      <c r="O1803" s="51"/>
      <c r="P1803" s="41"/>
      <c r="Q1803" s="51"/>
    </row>
    <row r="1804" spans="1:17" ht="12.75">
      <c r="A1804" s="41">
        <v>2015</v>
      </c>
      <c r="B1804" s="41" t="s">
        <v>2670</v>
      </c>
      <c r="C1804" s="41">
        <v>351500170</v>
      </c>
      <c r="D1804" s="41">
        <v>351500170</v>
      </c>
      <c r="E1804" s="43" t="s">
        <v>279</v>
      </c>
      <c r="G1804" s="43" t="s">
        <v>280</v>
      </c>
      <c r="H1804" s="41">
        <v>201</v>
      </c>
      <c r="I1804" s="43" t="s">
        <v>2681</v>
      </c>
      <c r="J1804" s="50">
        <v>12600</v>
      </c>
      <c r="K1804" s="50">
        <v>76</v>
      </c>
      <c r="L1804" s="50">
        <v>12600</v>
      </c>
      <c r="M1804" s="51"/>
      <c r="N1804" s="51"/>
      <c r="O1804" s="51"/>
      <c r="P1804" s="41"/>
      <c r="Q1804" s="51"/>
    </row>
    <row r="1805" spans="1:17" ht="12.75">
      <c r="A1805" s="41">
        <v>2015</v>
      </c>
      <c r="B1805" s="41" t="s">
        <v>2670</v>
      </c>
      <c r="C1805" s="41">
        <v>351500180</v>
      </c>
      <c r="D1805" s="41">
        <v>351500180</v>
      </c>
      <c r="E1805" s="43" t="s">
        <v>281</v>
      </c>
      <c r="G1805" s="43" t="s">
        <v>282</v>
      </c>
      <c r="H1805" s="41">
        <v>201</v>
      </c>
      <c r="I1805" s="43" t="s">
        <v>2681</v>
      </c>
      <c r="J1805" s="50">
        <v>46100</v>
      </c>
      <c r="K1805" s="50">
        <v>277</v>
      </c>
      <c r="L1805" s="50">
        <v>46100</v>
      </c>
      <c r="M1805" s="51"/>
      <c r="N1805" s="51"/>
      <c r="O1805" s="51"/>
      <c r="P1805" s="41"/>
      <c r="Q1805" s="51"/>
    </row>
    <row r="1806" spans="1:17" ht="12.75">
      <c r="A1806" s="41">
        <v>2015</v>
      </c>
      <c r="B1806" s="41" t="s">
        <v>2670</v>
      </c>
      <c r="C1806" s="41">
        <v>351500190</v>
      </c>
      <c r="D1806" s="41">
        <v>351500190</v>
      </c>
      <c r="E1806" s="43" t="s">
        <v>126</v>
      </c>
      <c r="G1806" s="43" t="s">
        <v>126</v>
      </c>
      <c r="H1806" s="41">
        <v>201</v>
      </c>
      <c r="I1806" s="43" t="s">
        <v>2681</v>
      </c>
      <c r="J1806" s="50">
        <v>21600</v>
      </c>
      <c r="K1806" s="50">
        <v>216</v>
      </c>
      <c r="L1806" s="50">
        <v>21600</v>
      </c>
      <c r="M1806" s="51"/>
      <c r="N1806" s="51"/>
      <c r="O1806" s="51"/>
      <c r="P1806" s="41"/>
      <c r="Q1806" s="51"/>
    </row>
    <row r="1807" spans="1:17" ht="12.75">
      <c r="A1807" s="41">
        <v>2015</v>
      </c>
      <c r="B1807" s="41" t="s">
        <v>2670</v>
      </c>
      <c r="C1807" s="41">
        <v>351500200</v>
      </c>
      <c r="D1807" s="41">
        <v>351500200</v>
      </c>
      <c r="E1807" s="43" t="s">
        <v>283</v>
      </c>
      <c r="G1807" s="43" t="s">
        <v>284</v>
      </c>
      <c r="H1807" s="41">
        <v>201</v>
      </c>
      <c r="I1807" s="43" t="s">
        <v>2681</v>
      </c>
      <c r="J1807" s="50">
        <v>24700</v>
      </c>
      <c r="K1807" s="50">
        <v>148</v>
      </c>
      <c r="L1807" s="50">
        <v>24700</v>
      </c>
      <c r="M1807" s="51"/>
      <c r="N1807" s="51"/>
      <c r="O1807" s="51"/>
      <c r="P1807" s="41"/>
      <c r="Q1807" s="51"/>
    </row>
    <row r="1808" spans="1:17" ht="12.75">
      <c r="A1808" s="41">
        <v>2015</v>
      </c>
      <c r="B1808" s="41" t="s">
        <v>2670</v>
      </c>
      <c r="C1808" s="41">
        <v>351500210</v>
      </c>
      <c r="D1808" s="41">
        <v>351500210</v>
      </c>
      <c r="E1808" s="43" t="s">
        <v>285</v>
      </c>
      <c r="G1808" s="43" t="s">
        <v>286</v>
      </c>
      <c r="H1808" s="41">
        <v>201</v>
      </c>
      <c r="I1808" s="43" t="s">
        <v>2681</v>
      </c>
      <c r="J1808" s="50">
        <v>68900</v>
      </c>
      <c r="K1808" s="50">
        <v>413</v>
      </c>
      <c r="L1808" s="50">
        <v>68900</v>
      </c>
      <c r="M1808" s="51"/>
      <c r="N1808" s="51"/>
      <c r="O1808" s="51"/>
      <c r="P1808" s="41"/>
      <c r="Q1808" s="51"/>
    </row>
    <row r="1809" spans="1:17" ht="12.75">
      <c r="A1809" s="41">
        <v>2015</v>
      </c>
      <c r="B1809" s="41" t="s">
        <v>2670</v>
      </c>
      <c r="C1809" s="41">
        <v>351500220</v>
      </c>
      <c r="D1809" s="41">
        <v>351500220</v>
      </c>
      <c r="E1809" s="43" t="s">
        <v>287</v>
      </c>
      <c r="G1809" s="43" t="s">
        <v>288</v>
      </c>
      <c r="H1809" s="41">
        <v>201</v>
      </c>
      <c r="I1809" s="43" t="s">
        <v>2681</v>
      </c>
      <c r="J1809" s="50">
        <v>51600</v>
      </c>
      <c r="K1809" s="50">
        <v>310</v>
      </c>
      <c r="L1809" s="50">
        <v>51600</v>
      </c>
      <c r="M1809" s="51"/>
      <c r="N1809" s="51"/>
      <c r="O1809" s="51"/>
      <c r="P1809" s="41"/>
      <c r="Q1809" s="51"/>
    </row>
    <row r="1810" spans="1:17" ht="12.75">
      <c r="A1810" s="41">
        <v>2015</v>
      </c>
      <c r="B1810" s="41" t="s">
        <v>2670</v>
      </c>
      <c r="C1810" s="41">
        <v>351550010</v>
      </c>
      <c r="D1810" s="41">
        <v>351550010</v>
      </c>
      <c r="E1810" s="43" t="s">
        <v>289</v>
      </c>
      <c r="G1810" s="43" t="s">
        <v>290</v>
      </c>
      <c r="H1810" s="41">
        <v>201</v>
      </c>
      <c r="I1810" s="43" t="s">
        <v>2681</v>
      </c>
      <c r="J1810" s="50">
        <v>44400</v>
      </c>
      <c r="K1810" s="50">
        <v>120</v>
      </c>
      <c r="L1810" s="50">
        <v>19980</v>
      </c>
      <c r="M1810" s="51"/>
      <c r="N1810" s="51"/>
      <c r="O1810" s="51"/>
      <c r="P1810" s="41"/>
      <c r="Q1810" s="51"/>
    </row>
    <row r="1811" spans="1:17" ht="12.75">
      <c r="A1811" s="41">
        <v>2015</v>
      </c>
      <c r="B1811" s="41" t="s">
        <v>2670</v>
      </c>
      <c r="C1811" s="41">
        <v>351550020</v>
      </c>
      <c r="D1811" s="41">
        <v>351550020</v>
      </c>
      <c r="E1811" s="43" t="s">
        <v>291</v>
      </c>
      <c r="G1811" s="43" t="s">
        <v>292</v>
      </c>
      <c r="H1811" s="41">
        <v>201</v>
      </c>
      <c r="I1811" s="43" t="s">
        <v>2681</v>
      </c>
      <c r="J1811" s="50">
        <v>18200</v>
      </c>
      <c r="K1811" s="50">
        <v>182</v>
      </c>
      <c r="L1811" s="50">
        <v>18200</v>
      </c>
      <c r="M1811" s="51"/>
      <c r="N1811" s="51"/>
      <c r="O1811" s="51"/>
      <c r="P1811" s="41"/>
      <c r="Q1811" s="51"/>
    </row>
    <row r="1812" spans="1:17" ht="12.75">
      <c r="A1812" s="41">
        <v>2015</v>
      </c>
      <c r="B1812" s="41" t="s">
        <v>2670</v>
      </c>
      <c r="C1812" s="41">
        <v>351550030</v>
      </c>
      <c r="D1812" s="41">
        <v>351550030</v>
      </c>
      <c r="E1812" s="43" t="s">
        <v>293</v>
      </c>
      <c r="G1812" s="43" t="s">
        <v>294</v>
      </c>
      <c r="H1812" s="41">
        <v>201</v>
      </c>
      <c r="I1812" s="43" t="s">
        <v>2681</v>
      </c>
      <c r="J1812" s="50">
        <v>21800</v>
      </c>
      <c r="K1812" s="50">
        <v>218</v>
      </c>
      <c r="L1812" s="50">
        <v>21800</v>
      </c>
      <c r="M1812" s="51"/>
      <c r="N1812" s="51"/>
      <c r="O1812" s="51"/>
      <c r="P1812" s="41"/>
      <c r="Q1812" s="51"/>
    </row>
    <row r="1813" spans="1:17" ht="12.75">
      <c r="A1813" s="41">
        <v>2015</v>
      </c>
      <c r="B1813" s="41" t="s">
        <v>2670</v>
      </c>
      <c r="C1813" s="41">
        <v>351550040</v>
      </c>
      <c r="D1813" s="41">
        <v>351550040</v>
      </c>
      <c r="E1813" s="43" t="s">
        <v>295</v>
      </c>
      <c r="G1813" s="43" t="s">
        <v>296</v>
      </c>
      <c r="H1813" s="41">
        <v>201</v>
      </c>
      <c r="I1813" s="43" t="s">
        <v>2681</v>
      </c>
      <c r="J1813" s="50">
        <v>9500</v>
      </c>
      <c r="K1813" s="50">
        <v>95</v>
      </c>
      <c r="L1813" s="50">
        <v>9500</v>
      </c>
      <c r="M1813" s="51"/>
      <c r="N1813" s="51"/>
      <c r="O1813" s="51"/>
      <c r="P1813" s="41"/>
      <c r="Q1813" s="51"/>
    </row>
    <row r="1814" spans="1:17" ht="12.75">
      <c r="A1814" s="41">
        <v>2015</v>
      </c>
      <c r="B1814" s="41" t="s">
        <v>2670</v>
      </c>
      <c r="C1814" s="41">
        <v>351550050</v>
      </c>
      <c r="D1814" s="41">
        <v>351550050</v>
      </c>
      <c r="E1814" s="43" t="s">
        <v>297</v>
      </c>
      <c r="G1814" s="43" t="s">
        <v>298</v>
      </c>
      <c r="H1814" s="41">
        <v>201</v>
      </c>
      <c r="I1814" s="43" t="s">
        <v>2681</v>
      </c>
      <c r="J1814" s="50">
        <v>7800</v>
      </c>
      <c r="K1814" s="50">
        <v>47</v>
      </c>
      <c r="L1814" s="50">
        <v>7800</v>
      </c>
      <c r="M1814" s="51"/>
      <c r="N1814" s="51"/>
      <c r="O1814" s="51"/>
      <c r="P1814" s="41"/>
      <c r="Q1814" s="51"/>
    </row>
    <row r="1815" spans="1:17" ht="12.75">
      <c r="A1815" s="41">
        <v>2015</v>
      </c>
      <c r="B1815" s="41" t="s">
        <v>2670</v>
      </c>
      <c r="C1815" s="41">
        <v>351550060</v>
      </c>
      <c r="D1815" s="41">
        <v>351550060</v>
      </c>
      <c r="E1815" s="43" t="s">
        <v>297</v>
      </c>
      <c r="G1815" s="43" t="s">
        <v>298</v>
      </c>
      <c r="H1815" s="41">
        <v>201</v>
      </c>
      <c r="I1815" s="43" t="s">
        <v>2681</v>
      </c>
      <c r="J1815" s="50">
        <v>1000</v>
      </c>
      <c r="K1815" s="50">
        <v>6</v>
      </c>
      <c r="L1815" s="50">
        <v>1000</v>
      </c>
      <c r="M1815" s="51"/>
      <c r="N1815" s="51"/>
      <c r="O1815" s="51"/>
      <c r="P1815" s="41"/>
      <c r="Q1815" s="51"/>
    </row>
    <row r="1816" spans="1:17" ht="12.75">
      <c r="A1816" s="41">
        <v>2015</v>
      </c>
      <c r="B1816" s="41" t="s">
        <v>2670</v>
      </c>
      <c r="C1816" s="41">
        <v>351550070</v>
      </c>
      <c r="D1816" s="41">
        <v>351550070</v>
      </c>
      <c r="E1816" s="43" t="s">
        <v>299</v>
      </c>
      <c r="G1816" s="43" t="s">
        <v>300</v>
      </c>
      <c r="H1816" s="41">
        <v>201</v>
      </c>
      <c r="I1816" s="43" t="s">
        <v>2681</v>
      </c>
      <c r="J1816" s="50">
        <v>900</v>
      </c>
      <c r="K1816" s="50">
        <v>5</v>
      </c>
      <c r="L1816" s="50">
        <v>900</v>
      </c>
      <c r="M1816" s="51"/>
      <c r="N1816" s="51"/>
      <c r="O1816" s="51"/>
      <c r="P1816" s="41"/>
      <c r="Q1816" s="51"/>
    </row>
    <row r="1817" spans="1:17" ht="12.75">
      <c r="A1817" s="41">
        <v>2015</v>
      </c>
      <c r="B1817" s="41" t="s">
        <v>2670</v>
      </c>
      <c r="C1817" s="41">
        <v>351550080</v>
      </c>
      <c r="D1817" s="41">
        <v>351550080</v>
      </c>
      <c r="E1817" s="43" t="s">
        <v>191</v>
      </c>
      <c r="G1817" s="43" t="s">
        <v>192</v>
      </c>
      <c r="H1817" s="41">
        <v>202</v>
      </c>
      <c r="I1817" s="43" t="s">
        <v>3104</v>
      </c>
      <c r="J1817" s="50">
        <v>1400</v>
      </c>
      <c r="K1817" s="50">
        <v>14</v>
      </c>
      <c r="L1817" s="50">
        <v>1400</v>
      </c>
      <c r="M1817" s="51"/>
      <c r="N1817" s="51"/>
      <c r="O1817" s="51"/>
      <c r="P1817" s="41"/>
      <c r="Q1817" s="51"/>
    </row>
    <row r="1818" spans="1:17" ht="12.75">
      <c r="A1818" s="41">
        <v>2015</v>
      </c>
      <c r="B1818" s="41" t="s">
        <v>2670</v>
      </c>
      <c r="C1818" s="41">
        <v>351550090</v>
      </c>
      <c r="D1818" s="41">
        <v>351550090</v>
      </c>
      <c r="E1818" s="43" t="s">
        <v>301</v>
      </c>
      <c r="G1818" s="43" t="s">
        <v>302</v>
      </c>
      <c r="H1818" s="41">
        <v>201</v>
      </c>
      <c r="I1818" s="43" t="s">
        <v>2681</v>
      </c>
      <c r="J1818" s="50">
        <v>21400</v>
      </c>
      <c r="K1818" s="50">
        <v>128</v>
      </c>
      <c r="L1818" s="50">
        <v>21400</v>
      </c>
      <c r="M1818" s="51"/>
      <c r="N1818" s="51"/>
      <c r="O1818" s="51"/>
      <c r="P1818" s="41"/>
      <c r="Q1818" s="51"/>
    </row>
    <row r="1819" spans="1:17" ht="12.75">
      <c r="A1819" s="41">
        <v>2015</v>
      </c>
      <c r="B1819" s="41" t="s">
        <v>2670</v>
      </c>
      <c r="C1819" s="41">
        <v>351550100</v>
      </c>
      <c r="D1819" s="41">
        <v>351550100</v>
      </c>
      <c r="E1819" s="43" t="s">
        <v>303</v>
      </c>
      <c r="F1819" s="43" t="s">
        <v>304</v>
      </c>
      <c r="G1819" s="43" t="s">
        <v>305</v>
      </c>
      <c r="H1819" s="41">
        <v>201</v>
      </c>
      <c r="I1819" s="43" t="s">
        <v>2681</v>
      </c>
      <c r="J1819" s="50">
        <v>49800</v>
      </c>
      <c r="K1819" s="50">
        <v>299</v>
      </c>
      <c r="L1819" s="50">
        <v>49800</v>
      </c>
      <c r="M1819" s="51"/>
      <c r="N1819" s="51"/>
      <c r="O1819" s="51"/>
      <c r="P1819" s="41"/>
      <c r="Q1819" s="51"/>
    </row>
    <row r="1820" spans="1:17" ht="12.75">
      <c r="A1820" s="41">
        <v>2015</v>
      </c>
      <c r="B1820" s="41" t="s">
        <v>2670</v>
      </c>
      <c r="C1820" s="41">
        <v>351550110</v>
      </c>
      <c r="D1820" s="41">
        <v>351550110</v>
      </c>
      <c r="E1820" s="43" t="s">
        <v>306</v>
      </c>
      <c r="G1820" s="43" t="s">
        <v>307</v>
      </c>
      <c r="H1820" s="41">
        <v>201</v>
      </c>
      <c r="I1820" s="43" t="s">
        <v>2681</v>
      </c>
      <c r="J1820" s="50">
        <v>16700</v>
      </c>
      <c r="K1820" s="50">
        <v>100</v>
      </c>
      <c r="L1820" s="50">
        <v>16700</v>
      </c>
      <c r="M1820" s="51"/>
      <c r="N1820" s="51"/>
      <c r="O1820" s="51"/>
      <c r="P1820" s="41"/>
      <c r="Q1820" s="51"/>
    </row>
    <row r="1821" spans="1:17" ht="12.75">
      <c r="A1821" s="41">
        <v>2015</v>
      </c>
      <c r="B1821" s="41" t="s">
        <v>2670</v>
      </c>
      <c r="C1821" s="41">
        <v>351550120</v>
      </c>
      <c r="D1821" s="41">
        <v>351550120</v>
      </c>
      <c r="E1821" s="43" t="s">
        <v>308</v>
      </c>
      <c r="G1821" s="43" t="s">
        <v>309</v>
      </c>
      <c r="H1821" s="41">
        <v>201</v>
      </c>
      <c r="I1821" s="43" t="s">
        <v>2681</v>
      </c>
      <c r="J1821" s="50">
        <v>25300</v>
      </c>
      <c r="K1821" s="50">
        <v>68</v>
      </c>
      <c r="L1821" s="50">
        <v>11385</v>
      </c>
      <c r="M1821" s="51"/>
      <c r="N1821" s="51"/>
      <c r="O1821" s="51"/>
      <c r="P1821" s="41"/>
      <c r="Q1821" s="51"/>
    </row>
    <row r="1822" spans="1:17" ht="12.75">
      <c r="A1822" s="41">
        <v>2015</v>
      </c>
      <c r="B1822" s="41" t="s">
        <v>2670</v>
      </c>
      <c r="C1822" s="41">
        <v>351650010</v>
      </c>
      <c r="D1822" s="41">
        <v>351650010</v>
      </c>
      <c r="E1822" s="43" t="s">
        <v>310</v>
      </c>
      <c r="G1822" s="43" t="s">
        <v>311</v>
      </c>
      <c r="H1822" s="41">
        <v>201</v>
      </c>
      <c r="I1822" s="43" t="s">
        <v>2681</v>
      </c>
      <c r="J1822" s="50">
        <v>26100</v>
      </c>
      <c r="K1822" s="50">
        <v>157</v>
      </c>
      <c r="L1822" s="50">
        <v>26100</v>
      </c>
      <c r="M1822" s="51"/>
      <c r="N1822" s="51"/>
      <c r="O1822" s="51"/>
      <c r="P1822" s="41"/>
      <c r="Q1822" s="51"/>
    </row>
    <row r="1823" spans="1:17" ht="12.75">
      <c r="A1823" s="41">
        <v>2015</v>
      </c>
      <c r="B1823" s="41" t="s">
        <v>2670</v>
      </c>
      <c r="C1823" s="41">
        <v>351650020</v>
      </c>
      <c r="D1823" s="41">
        <v>351650020</v>
      </c>
      <c r="E1823" s="43" t="s">
        <v>2338</v>
      </c>
      <c r="G1823" s="43" t="s">
        <v>2339</v>
      </c>
      <c r="H1823" s="41">
        <v>201</v>
      </c>
      <c r="I1823" s="43" t="s">
        <v>2681</v>
      </c>
      <c r="J1823" s="50">
        <v>2800</v>
      </c>
      <c r="K1823" s="50">
        <v>28</v>
      </c>
      <c r="L1823" s="50">
        <v>2800</v>
      </c>
      <c r="M1823" s="51"/>
      <c r="N1823" s="51"/>
      <c r="O1823" s="51"/>
      <c r="P1823" s="41"/>
      <c r="Q1823" s="51"/>
    </row>
    <row r="1824" spans="1:17" ht="12.75">
      <c r="A1824" s="41">
        <v>2015</v>
      </c>
      <c r="B1824" s="41" t="s">
        <v>2670</v>
      </c>
      <c r="C1824" s="41">
        <v>351650030</v>
      </c>
      <c r="D1824" s="41">
        <v>351650030</v>
      </c>
      <c r="E1824" s="43" t="s">
        <v>312</v>
      </c>
      <c r="G1824" s="43" t="s">
        <v>313</v>
      </c>
      <c r="H1824" s="41">
        <v>206</v>
      </c>
      <c r="I1824" s="43" t="s">
        <v>2796</v>
      </c>
      <c r="J1824" s="50">
        <v>3000</v>
      </c>
      <c r="K1824" s="50">
        <v>38</v>
      </c>
      <c r="L1824" s="50">
        <v>3000</v>
      </c>
      <c r="M1824" s="51"/>
      <c r="N1824" s="51"/>
      <c r="O1824" s="51"/>
      <c r="P1824" s="41"/>
      <c r="Q1824" s="51"/>
    </row>
    <row r="1825" spans="1:17" ht="12.75">
      <c r="A1825" s="41">
        <v>2015</v>
      </c>
      <c r="B1825" s="41" t="s">
        <v>2670</v>
      </c>
      <c r="C1825" s="41">
        <v>351650035</v>
      </c>
      <c r="D1825" s="41">
        <v>351650035</v>
      </c>
      <c r="E1825" s="43" t="s">
        <v>314</v>
      </c>
      <c r="F1825" s="43" t="s">
        <v>304</v>
      </c>
      <c r="G1825" s="43" t="s">
        <v>315</v>
      </c>
      <c r="H1825" s="41">
        <v>206</v>
      </c>
      <c r="I1825" s="43" t="s">
        <v>2796</v>
      </c>
      <c r="J1825" s="50">
        <v>3700</v>
      </c>
      <c r="K1825" s="50">
        <v>46</v>
      </c>
      <c r="L1825" s="50">
        <v>3700</v>
      </c>
      <c r="M1825" s="51"/>
      <c r="N1825" s="51"/>
      <c r="O1825" s="51"/>
      <c r="P1825" s="41"/>
      <c r="Q1825" s="51"/>
    </row>
    <row r="1826" spans="1:17" ht="12.75">
      <c r="A1826" s="41">
        <v>2015</v>
      </c>
      <c r="B1826" s="41" t="s">
        <v>2670</v>
      </c>
      <c r="C1826" s="41">
        <v>351650040</v>
      </c>
      <c r="D1826" s="41">
        <v>351650040</v>
      </c>
      <c r="E1826" s="43" t="s">
        <v>316</v>
      </c>
      <c r="G1826" s="43" t="s">
        <v>316</v>
      </c>
      <c r="H1826" s="41">
        <v>915</v>
      </c>
      <c r="I1826" s="43" t="s">
        <v>3711</v>
      </c>
      <c r="J1826" s="50">
        <v>356800</v>
      </c>
      <c r="K1826" s="50">
        <v>0</v>
      </c>
      <c r="L1826" s="50">
        <v>0</v>
      </c>
      <c r="M1826" s="51"/>
      <c r="N1826" s="51"/>
      <c r="O1826" s="51"/>
      <c r="P1826" s="41"/>
      <c r="Q1826" s="51"/>
    </row>
    <row r="1827" spans="1:17" ht="12.75">
      <c r="A1827" s="41">
        <v>2015</v>
      </c>
      <c r="B1827" s="41" t="s">
        <v>2670</v>
      </c>
      <c r="C1827" s="41">
        <v>351680010</v>
      </c>
      <c r="D1827" s="41">
        <v>351680010</v>
      </c>
      <c r="E1827" s="43" t="s">
        <v>205</v>
      </c>
      <c r="G1827" s="43" t="s">
        <v>206</v>
      </c>
      <c r="H1827" s="41">
        <v>201</v>
      </c>
      <c r="I1827" s="43" t="s">
        <v>2681</v>
      </c>
      <c r="J1827" s="50">
        <v>37400</v>
      </c>
      <c r="K1827" s="50">
        <v>224</v>
      </c>
      <c r="L1827" s="50">
        <v>37400</v>
      </c>
      <c r="M1827" s="51"/>
      <c r="N1827" s="51"/>
      <c r="O1827" s="51"/>
      <c r="P1827" s="41"/>
      <c r="Q1827" s="51"/>
    </row>
    <row r="1828" spans="1:17" ht="12.75">
      <c r="A1828" s="41">
        <v>2015</v>
      </c>
      <c r="B1828" s="41" t="s">
        <v>2670</v>
      </c>
      <c r="C1828" s="41">
        <v>351800010</v>
      </c>
      <c r="D1828" s="41">
        <v>351800010</v>
      </c>
      <c r="E1828" s="43" t="s">
        <v>317</v>
      </c>
      <c r="G1828" s="43" t="s">
        <v>318</v>
      </c>
      <c r="H1828" s="41">
        <v>201</v>
      </c>
      <c r="I1828" s="43" t="s">
        <v>2681</v>
      </c>
      <c r="J1828" s="50">
        <v>2000</v>
      </c>
      <c r="K1828" s="50">
        <v>12</v>
      </c>
      <c r="L1828" s="50">
        <v>2000</v>
      </c>
      <c r="M1828" s="51"/>
      <c r="N1828" s="51"/>
      <c r="O1828" s="51"/>
      <c r="P1828" s="41"/>
      <c r="Q1828" s="51"/>
    </row>
    <row r="1829" spans="1:17" ht="12.75">
      <c r="A1829" s="41">
        <v>2015</v>
      </c>
      <c r="B1829" s="41" t="s">
        <v>2670</v>
      </c>
      <c r="C1829" s="41">
        <v>351800020</v>
      </c>
      <c r="D1829" s="41">
        <v>351800020</v>
      </c>
      <c r="E1829" s="43" t="s">
        <v>319</v>
      </c>
      <c r="G1829" s="43" t="s">
        <v>320</v>
      </c>
      <c r="H1829" s="41">
        <v>201</v>
      </c>
      <c r="I1829" s="43" t="s">
        <v>2681</v>
      </c>
      <c r="J1829" s="50">
        <v>59300</v>
      </c>
      <c r="K1829" s="50">
        <v>356</v>
      </c>
      <c r="L1829" s="50">
        <v>59300</v>
      </c>
      <c r="M1829" s="51"/>
      <c r="N1829" s="51"/>
      <c r="O1829" s="51"/>
      <c r="P1829" s="41"/>
      <c r="Q1829" s="51"/>
    </row>
    <row r="1830" spans="1:17" ht="12.75">
      <c r="A1830" s="41">
        <v>2015</v>
      </c>
      <c r="B1830" s="41" t="s">
        <v>2670</v>
      </c>
      <c r="C1830" s="41">
        <v>351800030</v>
      </c>
      <c r="D1830" s="41">
        <v>351800030</v>
      </c>
      <c r="E1830" s="43" t="s">
        <v>319</v>
      </c>
      <c r="G1830" s="43" t="s">
        <v>320</v>
      </c>
      <c r="H1830" s="41">
        <v>201</v>
      </c>
      <c r="I1830" s="43" t="s">
        <v>2681</v>
      </c>
      <c r="J1830" s="50">
        <v>1000</v>
      </c>
      <c r="K1830" s="50">
        <v>6</v>
      </c>
      <c r="L1830" s="50">
        <v>1000</v>
      </c>
      <c r="M1830" s="51"/>
      <c r="N1830" s="51"/>
      <c r="O1830" s="51"/>
      <c r="P1830" s="41"/>
      <c r="Q1830" s="51"/>
    </row>
    <row r="1831" spans="1:17" ht="12.75">
      <c r="A1831" s="41">
        <v>2015</v>
      </c>
      <c r="B1831" s="41" t="s">
        <v>2670</v>
      </c>
      <c r="C1831" s="41">
        <v>351800040</v>
      </c>
      <c r="D1831" s="41">
        <v>351800040</v>
      </c>
      <c r="E1831" s="43" t="s">
        <v>2164</v>
      </c>
      <c r="G1831" s="43" t="s">
        <v>2165</v>
      </c>
      <c r="H1831" s="41">
        <v>202</v>
      </c>
      <c r="I1831" s="43" t="s">
        <v>3104</v>
      </c>
      <c r="J1831" s="50">
        <v>214500</v>
      </c>
      <c r="K1831" s="50">
        <v>1966</v>
      </c>
      <c r="L1831" s="50">
        <v>214500</v>
      </c>
      <c r="M1831" s="51"/>
      <c r="N1831" s="51"/>
      <c r="O1831" s="51"/>
      <c r="P1831" s="41"/>
      <c r="Q1831" s="51"/>
    </row>
    <row r="1832" spans="1:17" ht="12.75">
      <c r="A1832" s="41">
        <v>2015</v>
      </c>
      <c r="B1832" s="41" t="s">
        <v>2670</v>
      </c>
      <c r="C1832" s="41">
        <v>351800050</v>
      </c>
      <c r="D1832" s="41">
        <v>351800050</v>
      </c>
      <c r="E1832" s="43" t="s">
        <v>321</v>
      </c>
      <c r="G1832" s="43" t="s">
        <v>322</v>
      </c>
      <c r="H1832" s="41">
        <v>201</v>
      </c>
      <c r="I1832" s="43" t="s">
        <v>2681</v>
      </c>
      <c r="J1832" s="50">
        <v>17500</v>
      </c>
      <c r="K1832" s="50">
        <v>105</v>
      </c>
      <c r="L1832" s="50">
        <v>17500</v>
      </c>
      <c r="M1832" s="51"/>
      <c r="N1832" s="51"/>
      <c r="O1832" s="51"/>
      <c r="P1832" s="41"/>
      <c r="Q1832" s="51"/>
    </row>
    <row r="1833" spans="1:17" ht="12.75">
      <c r="A1833" s="41">
        <v>2015</v>
      </c>
      <c r="B1833" s="41" t="s">
        <v>2670</v>
      </c>
      <c r="C1833" s="41">
        <v>351800060</v>
      </c>
      <c r="D1833" s="41">
        <v>351800060</v>
      </c>
      <c r="E1833" s="43" t="s">
        <v>323</v>
      </c>
      <c r="G1833" s="43" t="s">
        <v>324</v>
      </c>
      <c r="H1833" s="41">
        <v>201</v>
      </c>
      <c r="I1833" s="43" t="s">
        <v>2681</v>
      </c>
      <c r="J1833" s="50">
        <v>37300</v>
      </c>
      <c r="K1833" s="50">
        <v>224</v>
      </c>
      <c r="L1833" s="50">
        <v>37300</v>
      </c>
      <c r="M1833" s="51"/>
      <c r="N1833" s="51"/>
      <c r="O1833" s="51"/>
      <c r="P1833" s="41"/>
      <c r="Q1833" s="51"/>
    </row>
    <row r="1834" spans="1:17" ht="12.75">
      <c r="A1834" s="41">
        <v>2015</v>
      </c>
      <c r="B1834" s="41" t="s">
        <v>2670</v>
      </c>
      <c r="C1834" s="41">
        <v>352000010</v>
      </c>
      <c r="D1834" s="41">
        <v>352000010</v>
      </c>
      <c r="E1834" s="43" t="s">
        <v>325</v>
      </c>
      <c r="F1834" s="43" t="s">
        <v>326</v>
      </c>
      <c r="G1834" s="43" t="s">
        <v>327</v>
      </c>
      <c r="H1834" s="41">
        <v>201</v>
      </c>
      <c r="I1834" s="43" t="s">
        <v>2681</v>
      </c>
      <c r="J1834" s="50">
        <v>35200</v>
      </c>
      <c r="K1834" s="50">
        <v>95</v>
      </c>
      <c r="L1834" s="50">
        <v>15840</v>
      </c>
      <c r="M1834" s="51"/>
      <c r="N1834" s="51"/>
      <c r="O1834" s="51"/>
      <c r="P1834" s="41"/>
      <c r="Q1834" s="51"/>
    </row>
    <row r="1835" spans="1:17" ht="12.75">
      <c r="A1835" s="41">
        <v>2015</v>
      </c>
      <c r="B1835" s="41" t="s">
        <v>2670</v>
      </c>
      <c r="C1835" s="41">
        <v>352000020</v>
      </c>
      <c r="D1835" s="41">
        <v>352000020</v>
      </c>
      <c r="E1835" s="43" t="s">
        <v>328</v>
      </c>
      <c r="G1835" s="43" t="s">
        <v>329</v>
      </c>
      <c r="H1835" s="41">
        <v>201</v>
      </c>
      <c r="I1835" s="43" t="s">
        <v>2681</v>
      </c>
      <c r="J1835" s="50">
        <v>58500</v>
      </c>
      <c r="K1835" s="50">
        <v>351</v>
      </c>
      <c r="L1835" s="50">
        <v>58500</v>
      </c>
      <c r="M1835" s="51"/>
      <c r="N1835" s="51"/>
      <c r="O1835" s="51"/>
      <c r="P1835" s="41"/>
      <c r="Q1835" s="51"/>
    </row>
    <row r="1836" spans="1:17" ht="12.75">
      <c r="A1836" s="41">
        <v>2015</v>
      </c>
      <c r="B1836" s="41" t="s">
        <v>2670</v>
      </c>
      <c r="C1836" s="41">
        <v>352000030</v>
      </c>
      <c r="D1836" s="41">
        <v>352000030</v>
      </c>
      <c r="E1836" s="43" t="s">
        <v>2088</v>
      </c>
      <c r="G1836" s="43" t="s">
        <v>2089</v>
      </c>
      <c r="H1836" s="41">
        <v>201</v>
      </c>
      <c r="I1836" s="43" t="s">
        <v>2681</v>
      </c>
      <c r="J1836" s="50">
        <v>50600</v>
      </c>
      <c r="K1836" s="50">
        <v>304</v>
      </c>
      <c r="L1836" s="50">
        <v>50600</v>
      </c>
      <c r="M1836" s="51"/>
      <c r="N1836" s="51"/>
      <c r="O1836" s="51"/>
      <c r="P1836" s="41"/>
      <c r="Q1836" s="51"/>
    </row>
    <row r="1837" spans="1:17" ht="12.75">
      <c r="A1837" s="41">
        <v>2015</v>
      </c>
      <c r="B1837" s="41" t="s">
        <v>2670</v>
      </c>
      <c r="C1837" s="41">
        <v>352000040</v>
      </c>
      <c r="D1837" s="41">
        <v>352000040</v>
      </c>
      <c r="E1837" s="43" t="s">
        <v>151</v>
      </c>
      <c r="G1837" s="43" t="s">
        <v>152</v>
      </c>
      <c r="H1837" s="41">
        <v>201</v>
      </c>
      <c r="I1837" s="43" t="s">
        <v>2681</v>
      </c>
      <c r="J1837" s="50">
        <v>63600</v>
      </c>
      <c r="K1837" s="50">
        <v>382</v>
      </c>
      <c r="L1837" s="50">
        <v>63600</v>
      </c>
      <c r="M1837" s="51"/>
      <c r="N1837" s="51"/>
      <c r="O1837" s="51"/>
      <c r="P1837" s="41"/>
      <c r="Q1837" s="51"/>
    </row>
    <row r="1838" spans="1:17" ht="12.75">
      <c r="A1838" s="41">
        <v>2015</v>
      </c>
      <c r="B1838" s="41" t="s">
        <v>2670</v>
      </c>
      <c r="C1838" s="41">
        <v>352000050</v>
      </c>
      <c r="D1838" s="41">
        <v>352000050</v>
      </c>
      <c r="E1838" s="43" t="s">
        <v>330</v>
      </c>
      <c r="G1838" s="43" t="s">
        <v>331</v>
      </c>
      <c r="H1838" s="41">
        <v>201</v>
      </c>
      <c r="I1838" s="43" t="s">
        <v>2681</v>
      </c>
      <c r="J1838" s="50">
        <v>51200</v>
      </c>
      <c r="K1838" s="50">
        <v>307</v>
      </c>
      <c r="L1838" s="50">
        <v>51200</v>
      </c>
      <c r="M1838" s="51"/>
      <c r="N1838" s="51"/>
      <c r="O1838" s="51"/>
      <c r="P1838" s="41"/>
      <c r="Q1838" s="51"/>
    </row>
    <row r="1839" spans="1:17" ht="12.75">
      <c r="A1839" s="41">
        <v>2015</v>
      </c>
      <c r="B1839" s="41" t="s">
        <v>2670</v>
      </c>
      <c r="C1839" s="41">
        <v>352000060</v>
      </c>
      <c r="D1839" s="41">
        <v>352000060</v>
      </c>
      <c r="E1839" s="43" t="s">
        <v>3029</v>
      </c>
      <c r="G1839" s="43" t="s">
        <v>3030</v>
      </c>
      <c r="H1839" s="41">
        <v>201</v>
      </c>
      <c r="I1839" s="43" t="s">
        <v>2681</v>
      </c>
      <c r="J1839" s="50">
        <v>49200</v>
      </c>
      <c r="K1839" s="50">
        <v>295</v>
      </c>
      <c r="L1839" s="50">
        <v>49200</v>
      </c>
      <c r="M1839" s="51"/>
      <c r="N1839" s="51"/>
      <c r="O1839" s="51"/>
      <c r="P1839" s="41"/>
      <c r="Q1839" s="51"/>
    </row>
    <row r="1840" spans="1:17" ht="12.75">
      <c r="A1840" s="41">
        <v>2015</v>
      </c>
      <c r="B1840" s="41" t="s">
        <v>2670</v>
      </c>
      <c r="C1840" s="41">
        <v>352000070</v>
      </c>
      <c r="D1840" s="41">
        <v>352000070</v>
      </c>
      <c r="E1840" s="43" t="s">
        <v>332</v>
      </c>
      <c r="G1840" s="43" t="s">
        <v>333</v>
      </c>
      <c r="H1840" s="41">
        <v>201</v>
      </c>
      <c r="I1840" s="43" t="s">
        <v>2681</v>
      </c>
      <c r="J1840" s="50">
        <v>44200</v>
      </c>
      <c r="K1840" s="50">
        <v>265</v>
      </c>
      <c r="L1840" s="50">
        <v>44200</v>
      </c>
      <c r="M1840" s="51"/>
      <c r="N1840" s="51"/>
      <c r="O1840" s="51"/>
      <c r="P1840" s="41"/>
      <c r="Q1840" s="51"/>
    </row>
    <row r="1841" spans="1:17" ht="12.75">
      <c r="A1841" s="41">
        <v>2015</v>
      </c>
      <c r="B1841" s="41" t="s">
        <v>2670</v>
      </c>
      <c r="C1841" s="41">
        <v>352250010</v>
      </c>
      <c r="D1841" s="41">
        <v>352250010</v>
      </c>
      <c r="E1841" s="43" t="s">
        <v>334</v>
      </c>
      <c r="G1841" s="43" t="s">
        <v>335</v>
      </c>
      <c r="H1841" s="41">
        <v>206</v>
      </c>
      <c r="I1841" s="43" t="s">
        <v>2796</v>
      </c>
      <c r="J1841" s="50">
        <v>2500</v>
      </c>
      <c r="K1841" s="50">
        <v>31</v>
      </c>
      <c r="L1841" s="50">
        <v>2500</v>
      </c>
      <c r="M1841" s="51"/>
      <c r="N1841" s="51"/>
      <c r="O1841" s="51"/>
      <c r="P1841" s="41"/>
      <c r="Q1841" s="51"/>
    </row>
    <row r="1842" spans="1:17" ht="12.75">
      <c r="A1842" s="41">
        <v>2015</v>
      </c>
      <c r="B1842" s="41" t="s">
        <v>2670</v>
      </c>
      <c r="C1842" s="41">
        <v>352250020</v>
      </c>
      <c r="D1842" s="41">
        <v>352250020</v>
      </c>
      <c r="E1842" s="43" t="s">
        <v>2035</v>
      </c>
      <c r="G1842" s="43" t="s">
        <v>2036</v>
      </c>
      <c r="H1842" s="41">
        <v>201</v>
      </c>
      <c r="I1842" s="43" t="s">
        <v>2681</v>
      </c>
      <c r="J1842" s="50">
        <v>56000</v>
      </c>
      <c r="K1842" s="50">
        <v>560</v>
      </c>
      <c r="L1842" s="50">
        <v>56000</v>
      </c>
      <c r="M1842" s="51"/>
      <c r="N1842" s="51"/>
      <c r="O1842" s="51"/>
      <c r="P1842" s="41"/>
      <c r="Q1842" s="51"/>
    </row>
    <row r="1843" spans="1:17" ht="12.75">
      <c r="A1843" s="41">
        <v>2015</v>
      </c>
      <c r="B1843" s="41" t="s">
        <v>2670</v>
      </c>
      <c r="C1843" s="41">
        <v>352250030</v>
      </c>
      <c r="D1843" s="41">
        <v>352250030</v>
      </c>
      <c r="E1843" s="43" t="s">
        <v>316</v>
      </c>
      <c r="G1843" s="43" t="s">
        <v>316</v>
      </c>
      <c r="H1843" s="41">
        <v>206</v>
      </c>
      <c r="I1843" s="43" t="s">
        <v>2796</v>
      </c>
      <c r="J1843" s="50">
        <v>2500</v>
      </c>
      <c r="K1843" s="50">
        <v>31</v>
      </c>
      <c r="L1843" s="50">
        <v>2500</v>
      </c>
      <c r="M1843" s="51"/>
      <c r="N1843" s="51"/>
      <c r="O1843" s="51"/>
      <c r="P1843" s="41"/>
      <c r="Q1843" s="51"/>
    </row>
    <row r="1844" spans="1:17" ht="12.75">
      <c r="A1844" s="41">
        <v>2015</v>
      </c>
      <c r="B1844" s="41" t="s">
        <v>2670</v>
      </c>
      <c r="C1844" s="41">
        <v>352250040</v>
      </c>
      <c r="D1844" s="41">
        <v>352250040</v>
      </c>
      <c r="E1844" s="43" t="s">
        <v>336</v>
      </c>
      <c r="G1844" s="43" t="s">
        <v>337</v>
      </c>
      <c r="H1844" s="41">
        <v>201</v>
      </c>
      <c r="I1844" s="43" t="s">
        <v>2681</v>
      </c>
      <c r="J1844" s="50">
        <v>71900</v>
      </c>
      <c r="K1844" s="50">
        <v>431</v>
      </c>
      <c r="L1844" s="50">
        <v>71900</v>
      </c>
      <c r="M1844" s="51"/>
      <c r="N1844" s="51"/>
      <c r="O1844" s="51"/>
      <c r="P1844" s="41"/>
      <c r="Q1844" s="51"/>
    </row>
    <row r="1845" spans="1:17" ht="12.75">
      <c r="A1845" s="41">
        <v>2015</v>
      </c>
      <c r="B1845" s="41" t="s">
        <v>2670</v>
      </c>
      <c r="C1845" s="41">
        <v>352250050</v>
      </c>
      <c r="D1845" s="41">
        <v>352250050</v>
      </c>
      <c r="E1845" s="43" t="s">
        <v>338</v>
      </c>
      <c r="G1845" s="43" t="s">
        <v>339</v>
      </c>
      <c r="H1845" s="41">
        <v>201</v>
      </c>
      <c r="I1845" s="43" t="s">
        <v>2681</v>
      </c>
      <c r="J1845" s="50">
        <v>140700</v>
      </c>
      <c r="K1845" s="50">
        <v>0</v>
      </c>
      <c r="L1845" s="50">
        <v>0</v>
      </c>
      <c r="M1845" s="51"/>
      <c r="N1845" s="51"/>
      <c r="O1845" s="51"/>
      <c r="P1845" s="41"/>
      <c r="Q1845" s="51"/>
    </row>
    <row r="1846" spans="1:17" ht="12.75">
      <c r="A1846" s="41">
        <v>2015</v>
      </c>
      <c r="B1846" s="41" t="s">
        <v>2670</v>
      </c>
      <c r="C1846" s="41">
        <v>352250070</v>
      </c>
      <c r="D1846" s="41">
        <v>352250070</v>
      </c>
      <c r="E1846" s="43" t="s">
        <v>340</v>
      </c>
      <c r="G1846" s="43" t="s">
        <v>341</v>
      </c>
      <c r="H1846" s="41">
        <v>201</v>
      </c>
      <c r="I1846" s="43" t="s">
        <v>2681</v>
      </c>
      <c r="J1846" s="50">
        <v>9300</v>
      </c>
      <c r="K1846" s="50">
        <v>93</v>
      </c>
      <c r="L1846" s="50">
        <v>9300</v>
      </c>
      <c r="M1846" s="51"/>
      <c r="N1846" s="51"/>
      <c r="O1846" s="51"/>
      <c r="P1846" s="41"/>
      <c r="Q1846" s="51"/>
    </row>
    <row r="1847" spans="1:17" ht="12.75">
      <c r="A1847" s="41">
        <v>2015</v>
      </c>
      <c r="B1847" s="41" t="s">
        <v>2670</v>
      </c>
      <c r="C1847" s="41">
        <v>352250080</v>
      </c>
      <c r="D1847" s="41">
        <v>352250080</v>
      </c>
      <c r="E1847" s="43" t="s">
        <v>340</v>
      </c>
      <c r="G1847" s="43" t="s">
        <v>341</v>
      </c>
      <c r="H1847" s="41">
        <v>201</v>
      </c>
      <c r="I1847" s="43" t="s">
        <v>2681</v>
      </c>
      <c r="J1847" s="50">
        <v>100700</v>
      </c>
      <c r="K1847" s="50">
        <v>734</v>
      </c>
      <c r="L1847" s="50">
        <v>100700</v>
      </c>
      <c r="M1847" s="51"/>
      <c r="N1847" s="51"/>
      <c r="O1847" s="51"/>
      <c r="P1847" s="41"/>
      <c r="Q1847" s="51"/>
    </row>
    <row r="1848" spans="1:17" ht="12.75">
      <c r="A1848" s="41">
        <v>2015</v>
      </c>
      <c r="B1848" s="41" t="s">
        <v>2670</v>
      </c>
      <c r="C1848" s="41">
        <v>352250090</v>
      </c>
      <c r="D1848" s="41">
        <v>352250090</v>
      </c>
      <c r="E1848" s="43" t="s">
        <v>342</v>
      </c>
      <c r="G1848" s="43" t="s">
        <v>343</v>
      </c>
      <c r="H1848" s="41">
        <v>201</v>
      </c>
      <c r="I1848" s="43" t="s">
        <v>2681</v>
      </c>
      <c r="J1848" s="50">
        <v>69400</v>
      </c>
      <c r="K1848" s="50">
        <v>416</v>
      </c>
      <c r="L1848" s="50">
        <v>69400</v>
      </c>
      <c r="M1848" s="51"/>
      <c r="N1848" s="51"/>
      <c r="O1848" s="51"/>
      <c r="P1848" s="41"/>
      <c r="Q1848" s="51"/>
    </row>
    <row r="1849" spans="1:17" ht="12.75">
      <c r="A1849" s="41">
        <v>2015</v>
      </c>
      <c r="B1849" s="41" t="s">
        <v>2670</v>
      </c>
      <c r="C1849" s="41">
        <v>352250100</v>
      </c>
      <c r="D1849" s="41">
        <v>352250100</v>
      </c>
      <c r="E1849" s="43" t="s">
        <v>344</v>
      </c>
      <c r="G1849" s="43" t="s">
        <v>345</v>
      </c>
      <c r="H1849" s="41">
        <v>201</v>
      </c>
      <c r="I1849" s="43" t="s">
        <v>2681</v>
      </c>
      <c r="J1849" s="50">
        <v>2500</v>
      </c>
      <c r="K1849" s="50">
        <v>25</v>
      </c>
      <c r="L1849" s="50">
        <v>2500</v>
      </c>
      <c r="M1849" s="51"/>
      <c r="N1849" s="51"/>
      <c r="O1849" s="51"/>
      <c r="P1849" s="41"/>
      <c r="Q1849" s="51"/>
    </row>
    <row r="1850" spans="1:17" ht="12.75">
      <c r="A1850" s="41">
        <v>2015</v>
      </c>
      <c r="B1850" s="41" t="s">
        <v>2670</v>
      </c>
      <c r="C1850" s="41">
        <v>352250110</v>
      </c>
      <c r="D1850" s="41">
        <v>352250110</v>
      </c>
      <c r="E1850" s="43" t="s">
        <v>344</v>
      </c>
      <c r="G1850" s="43" t="s">
        <v>345</v>
      </c>
      <c r="H1850" s="41">
        <v>201</v>
      </c>
      <c r="I1850" s="43" t="s">
        <v>2681</v>
      </c>
      <c r="J1850" s="50">
        <v>92500</v>
      </c>
      <c r="K1850" s="50">
        <v>652</v>
      </c>
      <c r="L1850" s="50">
        <v>92500</v>
      </c>
      <c r="M1850" s="51"/>
      <c r="N1850" s="51"/>
      <c r="O1850" s="51"/>
      <c r="P1850" s="41"/>
      <c r="Q1850" s="51"/>
    </row>
    <row r="1851" spans="1:17" ht="12.75">
      <c r="A1851" s="41">
        <v>2015</v>
      </c>
      <c r="B1851" s="41" t="s">
        <v>2670</v>
      </c>
      <c r="C1851" s="41">
        <v>352250120</v>
      </c>
      <c r="D1851" s="41">
        <v>352250120</v>
      </c>
      <c r="E1851" s="43" t="s">
        <v>344</v>
      </c>
      <c r="G1851" s="43" t="s">
        <v>345</v>
      </c>
      <c r="H1851" s="41">
        <v>201</v>
      </c>
      <c r="I1851" s="43" t="s">
        <v>2681</v>
      </c>
      <c r="J1851" s="50">
        <v>15500</v>
      </c>
      <c r="K1851" s="50">
        <v>155</v>
      </c>
      <c r="L1851" s="50">
        <v>15500</v>
      </c>
      <c r="M1851" s="51"/>
      <c r="N1851" s="51"/>
      <c r="O1851" s="51"/>
      <c r="P1851" s="41"/>
      <c r="Q1851" s="51"/>
    </row>
    <row r="1852" spans="1:17" ht="12.75">
      <c r="A1852" s="41">
        <v>2015</v>
      </c>
      <c r="B1852" s="41" t="s">
        <v>2670</v>
      </c>
      <c r="C1852" s="41">
        <v>352250130</v>
      </c>
      <c r="D1852" s="41">
        <v>352250130</v>
      </c>
      <c r="E1852" s="43" t="s">
        <v>346</v>
      </c>
      <c r="G1852" s="43" t="s">
        <v>347</v>
      </c>
      <c r="H1852" s="41">
        <v>201</v>
      </c>
      <c r="I1852" s="43" t="s">
        <v>2681</v>
      </c>
      <c r="J1852" s="50">
        <v>95000</v>
      </c>
      <c r="K1852" s="50">
        <v>663</v>
      </c>
      <c r="L1852" s="50">
        <v>95000</v>
      </c>
      <c r="M1852" s="51"/>
      <c r="N1852" s="51"/>
      <c r="O1852" s="51"/>
      <c r="P1852" s="41"/>
      <c r="Q1852" s="51"/>
    </row>
    <row r="1853" spans="1:17" ht="12.75">
      <c r="A1853" s="41">
        <v>2015</v>
      </c>
      <c r="B1853" s="41" t="s">
        <v>2670</v>
      </c>
      <c r="C1853" s="41">
        <v>352250140</v>
      </c>
      <c r="D1853" s="41">
        <v>352250140</v>
      </c>
      <c r="E1853" s="43" t="s">
        <v>316</v>
      </c>
      <c r="G1853" s="43" t="s">
        <v>316</v>
      </c>
      <c r="H1853" s="41">
        <v>206</v>
      </c>
      <c r="I1853" s="43" t="s">
        <v>2796</v>
      </c>
      <c r="J1853" s="50">
        <v>2500</v>
      </c>
      <c r="K1853" s="50">
        <v>31</v>
      </c>
      <c r="L1853" s="50">
        <v>2500</v>
      </c>
      <c r="M1853" s="51"/>
      <c r="N1853" s="51"/>
      <c r="O1853" s="51"/>
      <c r="P1853" s="41"/>
      <c r="Q1853" s="51"/>
    </row>
    <row r="1854" spans="1:17" ht="12.75">
      <c r="A1854" s="41">
        <v>2015</v>
      </c>
      <c r="B1854" s="41" t="s">
        <v>2670</v>
      </c>
      <c r="C1854" s="41">
        <v>352250150</v>
      </c>
      <c r="D1854" s="41">
        <v>352250150</v>
      </c>
      <c r="E1854" s="43" t="s">
        <v>348</v>
      </c>
      <c r="G1854" s="43" t="s">
        <v>349</v>
      </c>
      <c r="H1854" s="41">
        <v>201</v>
      </c>
      <c r="I1854" s="43" t="s">
        <v>2681</v>
      </c>
      <c r="J1854" s="50">
        <v>75700</v>
      </c>
      <c r="K1854" s="50">
        <v>454</v>
      </c>
      <c r="L1854" s="50">
        <v>75700</v>
      </c>
      <c r="M1854" s="51"/>
      <c r="N1854" s="51"/>
      <c r="O1854" s="51"/>
      <c r="P1854" s="41"/>
      <c r="Q1854" s="51"/>
    </row>
    <row r="1855" spans="1:17" ht="12.75">
      <c r="A1855" s="41">
        <v>2015</v>
      </c>
      <c r="B1855" s="41" t="s">
        <v>2670</v>
      </c>
      <c r="C1855" s="41">
        <v>352250160</v>
      </c>
      <c r="D1855" s="41">
        <v>352250160</v>
      </c>
      <c r="E1855" s="43" t="s">
        <v>350</v>
      </c>
      <c r="G1855" s="43" t="s">
        <v>351</v>
      </c>
      <c r="H1855" s="41">
        <v>201</v>
      </c>
      <c r="I1855" s="43" t="s">
        <v>2681</v>
      </c>
      <c r="J1855" s="50">
        <v>87700</v>
      </c>
      <c r="K1855" s="50">
        <v>584</v>
      </c>
      <c r="L1855" s="50">
        <v>87700</v>
      </c>
      <c r="M1855" s="51"/>
      <c r="N1855" s="51"/>
      <c r="O1855" s="51"/>
      <c r="P1855" s="41"/>
      <c r="Q1855" s="51"/>
    </row>
    <row r="1856" spans="1:17" ht="12.75">
      <c r="A1856" s="41">
        <v>2015</v>
      </c>
      <c r="B1856" s="41" t="s">
        <v>2670</v>
      </c>
      <c r="C1856" s="41">
        <v>352250170</v>
      </c>
      <c r="D1856" s="41">
        <v>352250170</v>
      </c>
      <c r="E1856" s="43" t="s">
        <v>316</v>
      </c>
      <c r="G1856" s="43" t="s">
        <v>316</v>
      </c>
      <c r="H1856" s="41">
        <v>206</v>
      </c>
      <c r="I1856" s="43" t="s">
        <v>2796</v>
      </c>
      <c r="J1856" s="50">
        <v>2500</v>
      </c>
      <c r="K1856" s="50">
        <v>31</v>
      </c>
      <c r="L1856" s="50">
        <v>2500</v>
      </c>
      <c r="M1856" s="51"/>
      <c r="N1856" s="51"/>
      <c r="O1856" s="51"/>
      <c r="P1856" s="41"/>
      <c r="Q1856" s="51"/>
    </row>
    <row r="1857" spans="1:17" ht="12.75">
      <c r="A1857" s="41">
        <v>2015</v>
      </c>
      <c r="B1857" s="41" t="s">
        <v>2670</v>
      </c>
      <c r="C1857" s="41">
        <v>352250180</v>
      </c>
      <c r="D1857" s="41">
        <v>352250180</v>
      </c>
      <c r="E1857" s="43" t="s">
        <v>352</v>
      </c>
      <c r="G1857" s="43" t="s">
        <v>353</v>
      </c>
      <c r="H1857" s="41">
        <v>201</v>
      </c>
      <c r="I1857" s="43" t="s">
        <v>2681</v>
      </c>
      <c r="J1857" s="50">
        <v>2500</v>
      </c>
      <c r="K1857" s="50">
        <v>25</v>
      </c>
      <c r="L1857" s="50">
        <v>2500</v>
      </c>
      <c r="M1857" s="51"/>
      <c r="N1857" s="51"/>
      <c r="O1857" s="51"/>
      <c r="P1857" s="41"/>
      <c r="Q1857" s="51"/>
    </row>
    <row r="1858" spans="1:17" ht="12.75">
      <c r="A1858" s="41">
        <v>2015</v>
      </c>
      <c r="B1858" s="41" t="s">
        <v>2670</v>
      </c>
      <c r="C1858" s="41">
        <v>352250190</v>
      </c>
      <c r="D1858" s="41">
        <v>352250190</v>
      </c>
      <c r="E1858" s="43" t="s">
        <v>354</v>
      </c>
      <c r="G1858" s="43" t="s">
        <v>355</v>
      </c>
      <c r="H1858" s="41">
        <v>201</v>
      </c>
      <c r="I1858" s="43" t="s">
        <v>2681</v>
      </c>
      <c r="J1858" s="50">
        <v>99800</v>
      </c>
      <c r="K1858" s="50">
        <v>718</v>
      </c>
      <c r="L1858" s="50">
        <v>99800</v>
      </c>
      <c r="M1858" s="51"/>
      <c r="N1858" s="51"/>
      <c r="O1858" s="51"/>
      <c r="P1858" s="41"/>
      <c r="Q1858" s="51"/>
    </row>
    <row r="1859" spans="1:17" ht="12.75">
      <c r="A1859" s="41">
        <v>2015</v>
      </c>
      <c r="B1859" s="41" t="s">
        <v>2670</v>
      </c>
      <c r="C1859" s="41">
        <v>352250200</v>
      </c>
      <c r="D1859" s="41">
        <v>352250200</v>
      </c>
      <c r="E1859" s="43" t="s">
        <v>356</v>
      </c>
      <c r="G1859" s="43" t="s">
        <v>357</v>
      </c>
      <c r="H1859" s="41">
        <v>201</v>
      </c>
      <c r="I1859" s="43" t="s">
        <v>2681</v>
      </c>
      <c r="J1859" s="50">
        <v>107100</v>
      </c>
      <c r="K1859" s="50">
        <v>797</v>
      </c>
      <c r="L1859" s="50">
        <v>107100</v>
      </c>
      <c r="M1859" s="51"/>
      <c r="N1859" s="51"/>
      <c r="O1859" s="51"/>
      <c r="P1859" s="41"/>
      <c r="Q1859" s="51"/>
    </row>
    <row r="1860" spans="1:17" ht="12.75">
      <c r="A1860" s="41">
        <v>2015</v>
      </c>
      <c r="B1860" s="41" t="s">
        <v>2670</v>
      </c>
      <c r="C1860" s="41">
        <v>352250210</v>
      </c>
      <c r="D1860" s="41">
        <v>352250210</v>
      </c>
      <c r="E1860" s="43" t="s">
        <v>358</v>
      </c>
      <c r="G1860" s="43" t="s">
        <v>359</v>
      </c>
      <c r="H1860" s="41">
        <v>201</v>
      </c>
      <c r="I1860" s="43" t="s">
        <v>2681</v>
      </c>
      <c r="J1860" s="50">
        <v>2500</v>
      </c>
      <c r="K1860" s="50">
        <v>25</v>
      </c>
      <c r="L1860" s="50">
        <v>2500</v>
      </c>
      <c r="M1860" s="51"/>
      <c r="N1860" s="51"/>
      <c r="O1860" s="51"/>
      <c r="P1860" s="41"/>
      <c r="Q1860" s="51"/>
    </row>
    <row r="1861" spans="1:17" ht="12.75">
      <c r="A1861" s="41">
        <v>2015</v>
      </c>
      <c r="B1861" s="41" t="s">
        <v>2670</v>
      </c>
      <c r="C1861" s="41">
        <v>352250220</v>
      </c>
      <c r="D1861" s="41">
        <v>352250220</v>
      </c>
      <c r="E1861" s="43" t="s">
        <v>360</v>
      </c>
      <c r="G1861" s="43" t="s">
        <v>361</v>
      </c>
      <c r="H1861" s="41">
        <v>201</v>
      </c>
      <c r="I1861" s="43" t="s">
        <v>2681</v>
      </c>
      <c r="J1861" s="50">
        <v>2500</v>
      </c>
      <c r="K1861" s="50">
        <v>25</v>
      </c>
      <c r="L1861" s="50">
        <v>2500</v>
      </c>
      <c r="M1861" s="51"/>
      <c r="N1861" s="51"/>
      <c r="O1861" s="51"/>
      <c r="P1861" s="41"/>
      <c r="Q1861" s="51"/>
    </row>
    <row r="1862" spans="1:17" ht="12.75">
      <c r="A1862" s="41">
        <v>2015</v>
      </c>
      <c r="B1862" s="41" t="s">
        <v>2670</v>
      </c>
      <c r="C1862" s="41">
        <v>352250230</v>
      </c>
      <c r="D1862" s="41">
        <v>352250230</v>
      </c>
      <c r="E1862" s="43" t="s">
        <v>360</v>
      </c>
      <c r="G1862" s="43" t="s">
        <v>361</v>
      </c>
      <c r="H1862" s="41">
        <v>201</v>
      </c>
      <c r="I1862" s="43" t="s">
        <v>2681</v>
      </c>
      <c r="J1862" s="50">
        <v>89700</v>
      </c>
      <c r="K1862" s="50">
        <v>608</v>
      </c>
      <c r="L1862" s="50">
        <v>89700</v>
      </c>
      <c r="M1862" s="51"/>
      <c r="N1862" s="51"/>
      <c r="O1862" s="51"/>
      <c r="P1862" s="41"/>
      <c r="Q1862" s="51"/>
    </row>
    <row r="1863" spans="1:17" ht="12.75">
      <c r="A1863" s="41">
        <v>2015</v>
      </c>
      <c r="B1863" s="41" t="s">
        <v>2670</v>
      </c>
      <c r="C1863" s="41">
        <v>352250240</v>
      </c>
      <c r="D1863" s="41">
        <v>352250240</v>
      </c>
      <c r="E1863" s="43" t="s">
        <v>362</v>
      </c>
      <c r="G1863" s="43" t="s">
        <v>363</v>
      </c>
      <c r="H1863" s="41">
        <v>233</v>
      </c>
      <c r="I1863" s="43" t="s">
        <v>3374</v>
      </c>
      <c r="J1863" s="50">
        <v>900</v>
      </c>
      <c r="K1863" s="50">
        <v>14</v>
      </c>
      <c r="L1863" s="50">
        <v>900</v>
      </c>
      <c r="M1863" s="51"/>
      <c r="N1863" s="51"/>
      <c r="O1863" s="51"/>
      <c r="P1863" s="41"/>
      <c r="Q1863" s="51"/>
    </row>
    <row r="1864" spans="1:17" ht="12.75">
      <c r="A1864" s="41">
        <v>2015</v>
      </c>
      <c r="B1864" s="41" t="s">
        <v>2670</v>
      </c>
      <c r="C1864" s="41">
        <v>352250245</v>
      </c>
      <c r="D1864" s="41">
        <v>352250245</v>
      </c>
      <c r="E1864" s="43" t="s">
        <v>236</v>
      </c>
      <c r="G1864" s="43" t="s">
        <v>237</v>
      </c>
      <c r="H1864" s="41">
        <v>233</v>
      </c>
      <c r="I1864" s="43" t="s">
        <v>3374</v>
      </c>
      <c r="J1864" s="50">
        <v>1000</v>
      </c>
      <c r="K1864" s="50">
        <v>15</v>
      </c>
      <c r="L1864" s="50">
        <v>1000</v>
      </c>
      <c r="M1864" s="51"/>
      <c r="N1864" s="51"/>
      <c r="O1864" s="51"/>
      <c r="P1864" s="41"/>
      <c r="Q1864" s="51"/>
    </row>
    <row r="1865" spans="1:17" ht="12.75">
      <c r="A1865" s="41">
        <v>2015</v>
      </c>
      <c r="B1865" s="41" t="s">
        <v>2670</v>
      </c>
      <c r="C1865" s="41">
        <v>352250250</v>
      </c>
      <c r="D1865" s="41">
        <v>352250250</v>
      </c>
      <c r="E1865" s="43" t="s">
        <v>236</v>
      </c>
      <c r="G1865" s="43" t="s">
        <v>237</v>
      </c>
      <c r="H1865" s="41">
        <v>233</v>
      </c>
      <c r="I1865" s="43" t="s">
        <v>3374</v>
      </c>
      <c r="J1865" s="50">
        <v>8300</v>
      </c>
      <c r="K1865" s="50">
        <v>125</v>
      </c>
      <c r="L1865" s="50">
        <v>8300</v>
      </c>
      <c r="M1865" s="51"/>
      <c r="N1865" s="51"/>
      <c r="O1865" s="51"/>
      <c r="P1865" s="41"/>
      <c r="Q1865" s="51"/>
    </row>
    <row r="1866" spans="1:17" ht="12.75">
      <c r="A1866" s="41">
        <v>2015</v>
      </c>
      <c r="B1866" s="41" t="s">
        <v>2670</v>
      </c>
      <c r="C1866" s="41">
        <v>352750010</v>
      </c>
      <c r="D1866" s="41">
        <v>352750010</v>
      </c>
      <c r="E1866" s="43" t="s">
        <v>364</v>
      </c>
      <c r="G1866" s="43" t="s">
        <v>365</v>
      </c>
      <c r="H1866" s="41">
        <v>233</v>
      </c>
      <c r="I1866" s="43" t="s">
        <v>3374</v>
      </c>
      <c r="J1866" s="50">
        <v>3200</v>
      </c>
      <c r="K1866" s="50">
        <v>48</v>
      </c>
      <c r="L1866" s="50">
        <v>3200</v>
      </c>
      <c r="M1866" s="51"/>
      <c r="N1866" s="51"/>
      <c r="O1866" s="51"/>
      <c r="P1866" s="41"/>
      <c r="Q1866" s="51"/>
    </row>
    <row r="1867" spans="1:17" ht="12.75">
      <c r="A1867" s="41">
        <v>2015</v>
      </c>
      <c r="B1867" s="41" t="s">
        <v>2670</v>
      </c>
      <c r="C1867" s="41">
        <v>352750020</v>
      </c>
      <c r="D1867" s="41">
        <v>352750020</v>
      </c>
      <c r="E1867" s="43" t="s">
        <v>364</v>
      </c>
      <c r="G1867" s="43" t="s">
        <v>365</v>
      </c>
      <c r="H1867" s="41">
        <v>233</v>
      </c>
      <c r="I1867" s="43" t="s">
        <v>3374</v>
      </c>
      <c r="J1867" s="50">
        <v>20800</v>
      </c>
      <c r="K1867" s="50">
        <v>312</v>
      </c>
      <c r="L1867" s="50">
        <v>20800</v>
      </c>
      <c r="M1867" s="51"/>
      <c r="N1867" s="51"/>
      <c r="O1867" s="51"/>
      <c r="P1867" s="41"/>
      <c r="Q1867" s="51"/>
    </row>
    <row r="1868" spans="1:17" ht="12.75">
      <c r="A1868" s="41">
        <v>2015</v>
      </c>
      <c r="B1868" s="41" t="s">
        <v>2670</v>
      </c>
      <c r="C1868" s="41">
        <v>352750030</v>
      </c>
      <c r="D1868" s="41">
        <v>352750030</v>
      </c>
      <c r="E1868" s="43" t="s">
        <v>364</v>
      </c>
      <c r="G1868" s="43" t="s">
        <v>365</v>
      </c>
      <c r="H1868" s="41">
        <v>233</v>
      </c>
      <c r="I1868" s="43" t="s">
        <v>3374</v>
      </c>
      <c r="J1868" s="50">
        <v>700</v>
      </c>
      <c r="K1868" s="50">
        <v>11</v>
      </c>
      <c r="L1868" s="50">
        <v>700</v>
      </c>
      <c r="M1868" s="51"/>
      <c r="N1868" s="51"/>
      <c r="O1868" s="51"/>
      <c r="P1868" s="41"/>
      <c r="Q1868" s="51"/>
    </row>
    <row r="1869" spans="1:17" ht="12.75">
      <c r="A1869" s="41">
        <v>2015</v>
      </c>
      <c r="B1869" s="41" t="s">
        <v>2670</v>
      </c>
      <c r="C1869" s="41">
        <v>352750040</v>
      </c>
      <c r="D1869" s="41">
        <v>352750040</v>
      </c>
      <c r="E1869" s="43" t="s">
        <v>366</v>
      </c>
      <c r="G1869" s="43" t="s">
        <v>367</v>
      </c>
      <c r="H1869" s="41">
        <v>233</v>
      </c>
      <c r="I1869" s="43" t="s">
        <v>3374</v>
      </c>
      <c r="J1869" s="50">
        <v>1000</v>
      </c>
      <c r="K1869" s="50">
        <v>15</v>
      </c>
      <c r="L1869" s="50">
        <v>1000</v>
      </c>
      <c r="M1869" s="51"/>
      <c r="N1869" s="51"/>
      <c r="O1869" s="51"/>
      <c r="P1869" s="41"/>
      <c r="Q1869" s="51"/>
    </row>
    <row r="1870" spans="1:17" ht="12.75">
      <c r="A1870" s="41">
        <v>2015</v>
      </c>
      <c r="B1870" s="41" t="s">
        <v>2670</v>
      </c>
      <c r="C1870" s="41">
        <v>352750050</v>
      </c>
      <c r="D1870" s="41">
        <v>352750050</v>
      </c>
      <c r="E1870" s="43" t="s">
        <v>368</v>
      </c>
      <c r="G1870" s="43" t="s">
        <v>369</v>
      </c>
      <c r="H1870" s="41">
        <v>233</v>
      </c>
      <c r="I1870" s="43" t="s">
        <v>3374</v>
      </c>
      <c r="J1870" s="50">
        <v>22700</v>
      </c>
      <c r="K1870" s="50">
        <v>341</v>
      </c>
      <c r="L1870" s="50">
        <v>22700</v>
      </c>
      <c r="M1870" s="51"/>
      <c r="N1870" s="51"/>
      <c r="O1870" s="51"/>
      <c r="P1870" s="41"/>
      <c r="Q1870" s="51"/>
    </row>
    <row r="1871" spans="1:17" ht="12.75">
      <c r="A1871" s="41">
        <v>2015</v>
      </c>
      <c r="B1871" s="41" t="s">
        <v>2670</v>
      </c>
      <c r="C1871" s="41">
        <v>352750060</v>
      </c>
      <c r="D1871" s="41">
        <v>352750060</v>
      </c>
      <c r="E1871" s="43" t="s">
        <v>370</v>
      </c>
      <c r="G1871" s="43" t="s">
        <v>371</v>
      </c>
      <c r="H1871" s="41">
        <v>233</v>
      </c>
      <c r="I1871" s="43" t="s">
        <v>3374</v>
      </c>
      <c r="J1871" s="50">
        <v>23700</v>
      </c>
      <c r="K1871" s="50">
        <v>356</v>
      </c>
      <c r="L1871" s="50">
        <v>23700</v>
      </c>
      <c r="M1871" s="51"/>
      <c r="N1871" s="51"/>
      <c r="O1871" s="51"/>
      <c r="P1871" s="41"/>
      <c r="Q1871" s="51"/>
    </row>
    <row r="1872" spans="1:17" ht="12.75">
      <c r="A1872" s="41">
        <v>2015</v>
      </c>
      <c r="B1872" s="41" t="s">
        <v>2670</v>
      </c>
      <c r="C1872" s="41">
        <v>352750070</v>
      </c>
      <c r="D1872" s="41">
        <v>352750070</v>
      </c>
      <c r="E1872" s="43" t="s">
        <v>372</v>
      </c>
      <c r="F1872" s="43" t="s">
        <v>373</v>
      </c>
      <c r="G1872" s="43" t="s">
        <v>374</v>
      </c>
      <c r="H1872" s="41">
        <v>201</v>
      </c>
      <c r="I1872" s="43" t="s">
        <v>2681</v>
      </c>
      <c r="J1872" s="50">
        <v>25900</v>
      </c>
      <c r="K1872" s="50">
        <v>155</v>
      </c>
      <c r="L1872" s="50">
        <v>25900</v>
      </c>
      <c r="M1872" s="51"/>
      <c r="N1872" s="51"/>
      <c r="O1872" s="51"/>
      <c r="P1872" s="41"/>
      <c r="Q1872" s="51"/>
    </row>
    <row r="1873" spans="1:17" ht="12.75">
      <c r="A1873" s="41">
        <v>2015</v>
      </c>
      <c r="B1873" s="41" t="s">
        <v>2670</v>
      </c>
      <c r="C1873" s="41">
        <v>352750080</v>
      </c>
      <c r="D1873" s="41">
        <v>352750080</v>
      </c>
      <c r="E1873" s="43" t="s">
        <v>3355</v>
      </c>
      <c r="G1873" s="43" t="s">
        <v>3356</v>
      </c>
      <c r="H1873" s="41">
        <v>958</v>
      </c>
      <c r="I1873" s="43" t="s">
        <v>3357</v>
      </c>
      <c r="J1873" s="50">
        <v>300</v>
      </c>
      <c r="K1873" s="50">
        <v>0</v>
      </c>
      <c r="L1873" s="50">
        <v>0</v>
      </c>
      <c r="M1873" s="51"/>
      <c r="N1873" s="51"/>
      <c r="O1873" s="51"/>
      <c r="P1873" s="41"/>
      <c r="Q1873" s="51"/>
    </row>
    <row r="1874" spans="1:17" ht="12.75">
      <c r="A1874" s="41">
        <v>2015</v>
      </c>
      <c r="B1874" s="41" t="s">
        <v>2670</v>
      </c>
      <c r="C1874" s="41">
        <v>352750090</v>
      </c>
      <c r="D1874" s="41">
        <v>352750090</v>
      </c>
      <c r="E1874" s="43" t="s">
        <v>2164</v>
      </c>
      <c r="G1874" s="43" t="s">
        <v>2165</v>
      </c>
      <c r="H1874" s="41">
        <v>233</v>
      </c>
      <c r="I1874" s="43" t="s">
        <v>3374</v>
      </c>
      <c r="J1874" s="50">
        <v>2800</v>
      </c>
      <c r="K1874" s="50">
        <v>42</v>
      </c>
      <c r="L1874" s="50">
        <v>2800</v>
      </c>
      <c r="M1874" s="51"/>
      <c r="N1874" s="51"/>
      <c r="O1874" s="51"/>
      <c r="P1874" s="41"/>
      <c r="Q1874" s="51"/>
    </row>
    <row r="1875" spans="1:17" ht="12.75">
      <c r="A1875" s="41">
        <v>2015</v>
      </c>
      <c r="B1875" s="41" t="s">
        <v>2670</v>
      </c>
      <c r="C1875" s="41">
        <v>352750100</v>
      </c>
      <c r="D1875" s="41">
        <v>352750100</v>
      </c>
      <c r="E1875" s="43" t="s">
        <v>375</v>
      </c>
      <c r="G1875" s="43" t="s">
        <v>376</v>
      </c>
      <c r="H1875" s="41">
        <v>201</v>
      </c>
      <c r="I1875" s="43" t="s">
        <v>2681</v>
      </c>
      <c r="J1875" s="50">
        <v>39400</v>
      </c>
      <c r="K1875" s="50">
        <v>236</v>
      </c>
      <c r="L1875" s="50">
        <v>39400</v>
      </c>
      <c r="M1875" s="51"/>
      <c r="N1875" s="51"/>
      <c r="O1875" s="51"/>
      <c r="P1875" s="41"/>
      <c r="Q1875" s="51"/>
    </row>
    <row r="1876" spans="1:17" ht="12.75">
      <c r="A1876" s="41">
        <v>2015</v>
      </c>
      <c r="B1876" s="41" t="s">
        <v>2670</v>
      </c>
      <c r="C1876" s="41">
        <v>352750110</v>
      </c>
      <c r="D1876" s="41">
        <v>352750110</v>
      </c>
      <c r="E1876" s="43" t="s">
        <v>377</v>
      </c>
      <c r="G1876" s="43" t="s">
        <v>378</v>
      </c>
      <c r="H1876" s="41">
        <v>201</v>
      </c>
      <c r="I1876" s="43" t="s">
        <v>2681</v>
      </c>
      <c r="J1876" s="50">
        <v>53300</v>
      </c>
      <c r="K1876" s="50">
        <v>320</v>
      </c>
      <c r="L1876" s="50">
        <v>53300</v>
      </c>
      <c r="M1876" s="51"/>
      <c r="N1876" s="51"/>
      <c r="O1876" s="51"/>
      <c r="P1876" s="41"/>
      <c r="Q1876" s="51"/>
    </row>
    <row r="1877" spans="1:17" ht="12.75">
      <c r="A1877" s="41">
        <v>2015</v>
      </c>
      <c r="B1877" s="41" t="s">
        <v>2670</v>
      </c>
      <c r="C1877" s="41">
        <v>352750120</v>
      </c>
      <c r="D1877" s="41">
        <v>352750120</v>
      </c>
      <c r="E1877" s="43" t="s">
        <v>379</v>
      </c>
      <c r="F1877" s="43" t="s">
        <v>380</v>
      </c>
      <c r="G1877" s="43" t="s">
        <v>379</v>
      </c>
      <c r="H1877" s="41">
        <v>233</v>
      </c>
      <c r="I1877" s="43" t="s">
        <v>3374</v>
      </c>
      <c r="J1877" s="50">
        <v>7400</v>
      </c>
      <c r="K1877" s="50">
        <v>111</v>
      </c>
      <c r="L1877" s="50">
        <v>7400</v>
      </c>
      <c r="M1877" s="51"/>
      <c r="N1877" s="51"/>
      <c r="O1877" s="51"/>
      <c r="P1877" s="41"/>
      <c r="Q1877" s="51"/>
    </row>
    <row r="1878" spans="1:17" ht="12.75">
      <c r="A1878" s="41">
        <v>2015</v>
      </c>
      <c r="B1878" s="41" t="s">
        <v>2670</v>
      </c>
      <c r="C1878" s="41">
        <v>352750130</v>
      </c>
      <c r="D1878" s="41">
        <v>352750130</v>
      </c>
      <c r="E1878" s="43" t="s">
        <v>381</v>
      </c>
      <c r="G1878" s="43" t="s">
        <v>382</v>
      </c>
      <c r="H1878" s="41">
        <v>201</v>
      </c>
      <c r="I1878" s="43" t="s">
        <v>2681</v>
      </c>
      <c r="J1878" s="50">
        <v>38400</v>
      </c>
      <c r="K1878" s="50">
        <v>384</v>
      </c>
      <c r="L1878" s="50">
        <v>38400</v>
      </c>
      <c r="M1878" s="51"/>
      <c r="N1878" s="51"/>
      <c r="O1878" s="51"/>
      <c r="P1878" s="41"/>
      <c r="Q1878" s="51"/>
    </row>
    <row r="1879" spans="1:17" ht="12.75">
      <c r="A1879" s="41">
        <v>2015</v>
      </c>
      <c r="B1879" s="41" t="s">
        <v>2670</v>
      </c>
      <c r="C1879" s="41">
        <v>352780010</v>
      </c>
      <c r="D1879" s="41">
        <v>352780010</v>
      </c>
      <c r="E1879" s="43" t="s">
        <v>2779</v>
      </c>
      <c r="G1879" s="43" t="s">
        <v>2780</v>
      </c>
      <c r="H1879" s="41">
        <v>201</v>
      </c>
      <c r="I1879" s="43" t="s">
        <v>2681</v>
      </c>
      <c r="J1879" s="50">
        <v>33200</v>
      </c>
      <c r="K1879" s="50">
        <v>332</v>
      </c>
      <c r="L1879" s="50">
        <v>33200</v>
      </c>
      <c r="M1879" s="51"/>
      <c r="N1879" s="51"/>
      <c r="O1879" s="51"/>
      <c r="P1879" s="41"/>
      <c r="Q1879" s="51"/>
    </row>
    <row r="1880" spans="1:17" ht="12.75">
      <c r="A1880" s="41">
        <v>2015</v>
      </c>
      <c r="B1880" s="41" t="s">
        <v>2670</v>
      </c>
      <c r="C1880" s="41">
        <v>352780020</v>
      </c>
      <c r="D1880" s="41">
        <v>352780020</v>
      </c>
      <c r="E1880" s="43" t="s">
        <v>2779</v>
      </c>
      <c r="F1880" s="43" t="s">
        <v>383</v>
      </c>
      <c r="G1880" s="43" t="s">
        <v>2780</v>
      </c>
      <c r="H1880" s="41">
        <v>201</v>
      </c>
      <c r="I1880" s="43" t="s">
        <v>2681</v>
      </c>
      <c r="J1880" s="50">
        <v>32800</v>
      </c>
      <c r="K1880" s="50">
        <v>197</v>
      </c>
      <c r="L1880" s="50">
        <v>32800</v>
      </c>
      <c r="M1880" s="51"/>
      <c r="N1880" s="51"/>
      <c r="O1880" s="51"/>
      <c r="P1880" s="41"/>
      <c r="Q1880" s="51"/>
    </row>
    <row r="1881" spans="1:17" ht="12.75">
      <c r="A1881" s="41">
        <v>2015</v>
      </c>
      <c r="B1881" s="41" t="s">
        <v>2670</v>
      </c>
      <c r="C1881" s="41">
        <v>352780030</v>
      </c>
      <c r="D1881" s="41">
        <v>352780030</v>
      </c>
      <c r="E1881" s="43" t="s">
        <v>384</v>
      </c>
      <c r="G1881" s="43" t="s">
        <v>385</v>
      </c>
      <c r="H1881" s="41">
        <v>201</v>
      </c>
      <c r="I1881" s="43" t="s">
        <v>2681</v>
      </c>
      <c r="J1881" s="50">
        <v>38300</v>
      </c>
      <c r="K1881" s="50">
        <v>230</v>
      </c>
      <c r="L1881" s="50">
        <v>38300</v>
      </c>
      <c r="M1881" s="51"/>
      <c r="N1881" s="51"/>
      <c r="O1881" s="51"/>
      <c r="P1881" s="41"/>
      <c r="Q1881" s="51"/>
    </row>
    <row r="1882" spans="1:17" ht="12.75">
      <c r="A1882" s="41">
        <v>2015</v>
      </c>
      <c r="B1882" s="41" t="s">
        <v>2670</v>
      </c>
      <c r="C1882" s="41">
        <v>352780040</v>
      </c>
      <c r="D1882" s="41">
        <v>352780040</v>
      </c>
      <c r="E1882" s="43" t="s">
        <v>219</v>
      </c>
      <c r="G1882" s="43" t="s">
        <v>220</v>
      </c>
      <c r="H1882" s="41">
        <v>201</v>
      </c>
      <c r="I1882" s="43" t="s">
        <v>2681</v>
      </c>
      <c r="J1882" s="50">
        <v>2300</v>
      </c>
      <c r="K1882" s="50">
        <v>14</v>
      </c>
      <c r="L1882" s="50">
        <v>2300</v>
      </c>
      <c r="M1882" s="51"/>
      <c r="N1882" s="51"/>
      <c r="O1882" s="51"/>
      <c r="P1882" s="41"/>
      <c r="Q1882" s="51"/>
    </row>
    <row r="1883" spans="1:17" ht="12.75">
      <c r="A1883" s="41">
        <v>2015</v>
      </c>
      <c r="B1883" s="41" t="s">
        <v>2670</v>
      </c>
      <c r="C1883" s="41">
        <v>352780050</v>
      </c>
      <c r="D1883" s="41">
        <v>352780050</v>
      </c>
      <c r="E1883" s="43" t="s">
        <v>386</v>
      </c>
      <c r="G1883" s="43" t="s">
        <v>387</v>
      </c>
      <c r="H1883" s="41">
        <v>201</v>
      </c>
      <c r="I1883" s="43" t="s">
        <v>2681</v>
      </c>
      <c r="J1883" s="50">
        <v>40600</v>
      </c>
      <c r="K1883" s="50">
        <v>244</v>
      </c>
      <c r="L1883" s="50">
        <v>40600</v>
      </c>
      <c r="M1883" s="51"/>
      <c r="N1883" s="51"/>
      <c r="O1883" s="51"/>
      <c r="P1883" s="41"/>
      <c r="Q1883" s="51"/>
    </row>
    <row r="1884" spans="1:17" ht="12.75">
      <c r="A1884" s="41">
        <v>2015</v>
      </c>
      <c r="B1884" s="41" t="s">
        <v>2670</v>
      </c>
      <c r="C1884" s="41">
        <v>352780060</v>
      </c>
      <c r="D1884" s="41">
        <v>352780060</v>
      </c>
      <c r="E1884" s="43" t="s">
        <v>3376</v>
      </c>
      <c r="G1884" s="43" t="s">
        <v>3377</v>
      </c>
      <c r="H1884" s="41">
        <v>201</v>
      </c>
      <c r="I1884" s="43" t="s">
        <v>2681</v>
      </c>
      <c r="J1884" s="50">
        <v>30200</v>
      </c>
      <c r="K1884" s="50">
        <v>302</v>
      </c>
      <c r="L1884" s="50">
        <v>30200</v>
      </c>
      <c r="M1884" s="51"/>
      <c r="N1884" s="51"/>
      <c r="O1884" s="51"/>
      <c r="P1884" s="41"/>
      <c r="Q1884" s="51"/>
    </row>
    <row r="1885" spans="1:17" ht="12.75">
      <c r="A1885" s="41">
        <v>2015</v>
      </c>
      <c r="B1885" s="41" t="s">
        <v>2670</v>
      </c>
      <c r="C1885" s="41">
        <v>352780070</v>
      </c>
      <c r="D1885" s="41">
        <v>352780070</v>
      </c>
      <c r="E1885" s="43" t="s">
        <v>388</v>
      </c>
      <c r="G1885" s="43" t="s">
        <v>389</v>
      </c>
      <c r="H1885" s="41">
        <v>201</v>
      </c>
      <c r="I1885" s="43" t="s">
        <v>2681</v>
      </c>
      <c r="J1885" s="50">
        <v>2500</v>
      </c>
      <c r="K1885" s="50">
        <v>15</v>
      </c>
      <c r="L1885" s="50">
        <v>2500</v>
      </c>
      <c r="M1885" s="51"/>
      <c r="N1885" s="51"/>
      <c r="O1885" s="51"/>
      <c r="P1885" s="41"/>
      <c r="Q1885" s="51"/>
    </row>
    <row r="1886" spans="1:17" ht="12.75">
      <c r="A1886" s="41">
        <v>2015</v>
      </c>
      <c r="B1886" s="41" t="s">
        <v>2670</v>
      </c>
      <c r="C1886" s="41">
        <v>352780080</v>
      </c>
      <c r="D1886" s="41">
        <v>352780080</v>
      </c>
      <c r="E1886" s="43" t="s">
        <v>390</v>
      </c>
      <c r="G1886" s="43" t="s">
        <v>391</v>
      </c>
      <c r="H1886" s="41">
        <v>201</v>
      </c>
      <c r="I1886" s="43" t="s">
        <v>2681</v>
      </c>
      <c r="J1886" s="50">
        <v>5400</v>
      </c>
      <c r="K1886" s="50">
        <v>32</v>
      </c>
      <c r="L1886" s="50">
        <v>5400</v>
      </c>
      <c r="M1886" s="51"/>
      <c r="N1886" s="51"/>
      <c r="O1886" s="51"/>
      <c r="P1886" s="41"/>
      <c r="Q1886" s="51"/>
    </row>
    <row r="1887" spans="1:17" ht="12.75">
      <c r="A1887" s="41">
        <v>2015</v>
      </c>
      <c r="B1887" s="41" t="s">
        <v>2670</v>
      </c>
      <c r="C1887" s="41">
        <v>352780090</v>
      </c>
      <c r="D1887" s="41">
        <v>352780090</v>
      </c>
      <c r="E1887" s="43" t="s">
        <v>392</v>
      </c>
      <c r="G1887" s="43" t="s">
        <v>393</v>
      </c>
      <c r="H1887" s="41">
        <v>201</v>
      </c>
      <c r="I1887" s="43" t="s">
        <v>2681</v>
      </c>
      <c r="J1887" s="50">
        <v>50900</v>
      </c>
      <c r="K1887" s="50">
        <v>305</v>
      </c>
      <c r="L1887" s="50">
        <v>50900</v>
      </c>
      <c r="M1887" s="51"/>
      <c r="N1887" s="51"/>
      <c r="O1887" s="51"/>
      <c r="P1887" s="41"/>
      <c r="Q1887" s="51"/>
    </row>
    <row r="1888" spans="1:17" ht="12.75">
      <c r="A1888" s="41">
        <v>2015</v>
      </c>
      <c r="B1888" s="41" t="s">
        <v>2670</v>
      </c>
      <c r="C1888" s="41">
        <v>352780100</v>
      </c>
      <c r="D1888" s="41">
        <v>352780100</v>
      </c>
      <c r="E1888" s="43" t="s">
        <v>3355</v>
      </c>
      <c r="G1888" s="43" t="s">
        <v>3356</v>
      </c>
      <c r="H1888" s="41">
        <v>958</v>
      </c>
      <c r="I1888" s="43" t="s">
        <v>3357</v>
      </c>
      <c r="J1888" s="50">
        <v>10500</v>
      </c>
      <c r="K1888" s="50">
        <v>0</v>
      </c>
      <c r="L1888" s="50">
        <v>0</v>
      </c>
      <c r="M1888" s="51"/>
      <c r="N1888" s="51"/>
      <c r="O1888" s="51"/>
      <c r="P1888" s="41"/>
      <c r="Q1888" s="51"/>
    </row>
    <row r="1889" spans="1:17" ht="12.75">
      <c r="A1889" s="41">
        <v>2015</v>
      </c>
      <c r="B1889" s="41" t="s">
        <v>2670</v>
      </c>
      <c r="C1889" s="41">
        <v>352780110</v>
      </c>
      <c r="D1889" s="41">
        <v>352780110</v>
      </c>
      <c r="E1889" s="43" t="s">
        <v>3355</v>
      </c>
      <c r="G1889" s="43" t="s">
        <v>3356</v>
      </c>
      <c r="H1889" s="41">
        <v>958</v>
      </c>
      <c r="I1889" s="43" t="s">
        <v>3357</v>
      </c>
      <c r="J1889" s="50">
        <v>600</v>
      </c>
      <c r="K1889" s="50">
        <v>0</v>
      </c>
      <c r="L1889" s="50">
        <v>0</v>
      </c>
      <c r="M1889" s="51"/>
      <c r="N1889" s="51"/>
      <c r="O1889" s="51"/>
      <c r="P1889" s="41"/>
      <c r="Q1889" s="51"/>
    </row>
    <row r="1890" spans="1:17" ht="12.75">
      <c r="A1890" s="41">
        <v>2015</v>
      </c>
      <c r="B1890" s="41" t="s">
        <v>2670</v>
      </c>
      <c r="C1890" s="41">
        <v>352780120</v>
      </c>
      <c r="D1890" s="41">
        <v>352780120</v>
      </c>
      <c r="E1890" s="43" t="s">
        <v>394</v>
      </c>
      <c r="G1890" s="43" t="s">
        <v>395</v>
      </c>
      <c r="H1890" s="41">
        <v>233</v>
      </c>
      <c r="I1890" s="43" t="s">
        <v>3374</v>
      </c>
      <c r="J1890" s="50">
        <v>25100</v>
      </c>
      <c r="K1890" s="50">
        <v>377</v>
      </c>
      <c r="L1890" s="50">
        <v>25100</v>
      </c>
      <c r="M1890" s="51"/>
      <c r="N1890" s="51"/>
      <c r="O1890" s="51"/>
      <c r="P1890" s="41"/>
      <c r="Q1890" s="51"/>
    </row>
    <row r="1891" spans="1:17" ht="12.75">
      <c r="A1891" s="41">
        <v>2015</v>
      </c>
      <c r="B1891" s="41" t="s">
        <v>2670</v>
      </c>
      <c r="C1891" s="41">
        <v>352780130</v>
      </c>
      <c r="D1891" s="41">
        <v>352780130</v>
      </c>
      <c r="E1891" s="43" t="s">
        <v>3355</v>
      </c>
      <c r="G1891" s="43" t="s">
        <v>3356</v>
      </c>
      <c r="H1891" s="41">
        <v>957</v>
      </c>
      <c r="I1891" s="43" t="s">
        <v>3800</v>
      </c>
      <c r="J1891" s="50">
        <v>60700</v>
      </c>
      <c r="K1891" s="50">
        <v>0</v>
      </c>
      <c r="L1891" s="50">
        <v>0</v>
      </c>
      <c r="M1891" s="51"/>
      <c r="N1891" s="51"/>
      <c r="O1891" s="51"/>
      <c r="P1891" s="41"/>
      <c r="Q1891" s="51"/>
    </row>
    <row r="1892" spans="1:17" ht="12.75">
      <c r="A1892" s="41">
        <v>2015</v>
      </c>
      <c r="B1892" s="41" t="s">
        <v>2670</v>
      </c>
      <c r="C1892" s="41">
        <v>352780140</v>
      </c>
      <c r="D1892" s="41">
        <v>352780140</v>
      </c>
      <c r="E1892" s="43" t="s">
        <v>366</v>
      </c>
      <c r="G1892" s="43" t="s">
        <v>367</v>
      </c>
      <c r="H1892" s="41">
        <v>233</v>
      </c>
      <c r="I1892" s="43" t="s">
        <v>3374</v>
      </c>
      <c r="J1892" s="50">
        <v>500</v>
      </c>
      <c r="K1892" s="50">
        <v>8</v>
      </c>
      <c r="L1892" s="50">
        <v>500</v>
      </c>
      <c r="M1892" s="51"/>
      <c r="N1892" s="51"/>
      <c r="O1892" s="51"/>
      <c r="P1892" s="41"/>
      <c r="Q1892" s="51"/>
    </row>
    <row r="1893" spans="1:17" ht="12.75">
      <c r="A1893" s="41">
        <v>2015</v>
      </c>
      <c r="B1893" s="41" t="s">
        <v>2670</v>
      </c>
      <c r="C1893" s="41">
        <v>352780150</v>
      </c>
      <c r="D1893" s="41">
        <v>352780150</v>
      </c>
      <c r="E1893" s="43" t="s">
        <v>153</v>
      </c>
      <c r="G1893" s="43" t="s">
        <v>154</v>
      </c>
      <c r="H1893" s="41">
        <v>233</v>
      </c>
      <c r="I1893" s="43" t="s">
        <v>3374</v>
      </c>
      <c r="J1893" s="50">
        <v>17500</v>
      </c>
      <c r="K1893" s="50">
        <v>263</v>
      </c>
      <c r="L1893" s="50">
        <v>17500</v>
      </c>
      <c r="M1893" s="51"/>
      <c r="N1893" s="51"/>
      <c r="O1893" s="51"/>
      <c r="P1893" s="41"/>
      <c r="Q1893" s="51"/>
    </row>
    <row r="1894" spans="1:17" ht="12.75">
      <c r="A1894" s="41">
        <v>2015</v>
      </c>
      <c r="B1894" s="41" t="s">
        <v>2670</v>
      </c>
      <c r="C1894" s="41">
        <v>352780160</v>
      </c>
      <c r="D1894" s="41">
        <v>352780160</v>
      </c>
      <c r="E1894" s="43" t="s">
        <v>3355</v>
      </c>
      <c r="G1894" s="43" t="s">
        <v>3356</v>
      </c>
      <c r="H1894" s="41">
        <v>958</v>
      </c>
      <c r="I1894" s="43" t="s">
        <v>3357</v>
      </c>
      <c r="J1894" s="50">
        <v>4900</v>
      </c>
      <c r="K1894" s="50">
        <v>0</v>
      </c>
      <c r="L1894" s="50">
        <v>0</v>
      </c>
      <c r="M1894" s="51"/>
      <c r="N1894" s="51"/>
      <c r="O1894" s="51"/>
      <c r="P1894" s="41"/>
      <c r="Q1894" s="51"/>
    </row>
    <row r="1895" spans="1:17" ht="12.75">
      <c r="A1895" s="41">
        <v>2015</v>
      </c>
      <c r="B1895" s="41" t="s">
        <v>2670</v>
      </c>
      <c r="C1895" s="41">
        <v>352780170</v>
      </c>
      <c r="D1895" s="41">
        <v>352780170</v>
      </c>
      <c r="E1895" s="43" t="s">
        <v>3355</v>
      </c>
      <c r="G1895" s="43" t="s">
        <v>3356</v>
      </c>
      <c r="H1895" s="41">
        <v>958</v>
      </c>
      <c r="I1895" s="43" t="s">
        <v>3357</v>
      </c>
      <c r="J1895" s="50">
        <v>17400</v>
      </c>
      <c r="K1895" s="50">
        <v>0</v>
      </c>
      <c r="L1895" s="50">
        <v>0</v>
      </c>
      <c r="M1895" s="51"/>
      <c r="N1895" s="51"/>
      <c r="O1895" s="51"/>
      <c r="P1895" s="41"/>
      <c r="Q1895" s="51"/>
    </row>
    <row r="1896" spans="1:17" ht="12.75">
      <c r="A1896" s="41">
        <v>2015</v>
      </c>
      <c r="B1896" s="41" t="s">
        <v>2670</v>
      </c>
      <c r="C1896" s="41">
        <v>352780180</v>
      </c>
      <c r="D1896" s="41">
        <v>352780180</v>
      </c>
      <c r="E1896" s="43" t="s">
        <v>396</v>
      </c>
      <c r="G1896" s="43" t="s">
        <v>397</v>
      </c>
      <c r="H1896" s="41">
        <v>233</v>
      </c>
      <c r="I1896" s="43" t="s">
        <v>3374</v>
      </c>
      <c r="J1896" s="50">
        <v>6400</v>
      </c>
      <c r="K1896" s="50">
        <v>96</v>
      </c>
      <c r="L1896" s="50">
        <v>6400</v>
      </c>
      <c r="M1896" s="51"/>
      <c r="N1896" s="51"/>
      <c r="O1896" s="51"/>
      <c r="P1896" s="41"/>
      <c r="Q1896" s="51"/>
    </row>
    <row r="1897" spans="1:17" ht="12.75">
      <c r="A1897" s="41">
        <v>2015</v>
      </c>
      <c r="B1897" s="41" t="s">
        <v>2670</v>
      </c>
      <c r="C1897" s="41">
        <v>355500010</v>
      </c>
      <c r="D1897" s="41">
        <v>355500010</v>
      </c>
      <c r="E1897" s="43" t="s">
        <v>137</v>
      </c>
      <c r="G1897" s="43" t="s">
        <v>138</v>
      </c>
      <c r="H1897" s="41">
        <v>201</v>
      </c>
      <c r="I1897" s="43" t="s">
        <v>2681</v>
      </c>
      <c r="J1897" s="50">
        <v>20900</v>
      </c>
      <c r="K1897" s="50">
        <v>125</v>
      </c>
      <c r="L1897" s="50">
        <v>20900</v>
      </c>
      <c r="M1897" s="51"/>
      <c r="N1897" s="51"/>
      <c r="O1897" s="51"/>
      <c r="P1897" s="41"/>
      <c r="Q1897" s="51"/>
    </row>
    <row r="1898" spans="1:17" ht="12.75">
      <c r="A1898" s="41">
        <v>2015</v>
      </c>
      <c r="B1898" s="41" t="s">
        <v>2670</v>
      </c>
      <c r="C1898" s="41">
        <v>355500020</v>
      </c>
      <c r="D1898" s="41">
        <v>355500020</v>
      </c>
      <c r="E1898" s="43" t="s">
        <v>398</v>
      </c>
      <c r="G1898" s="43" t="s">
        <v>399</v>
      </c>
      <c r="H1898" s="41">
        <v>201</v>
      </c>
      <c r="I1898" s="43" t="s">
        <v>2681</v>
      </c>
      <c r="J1898" s="50">
        <v>44800</v>
      </c>
      <c r="K1898" s="50">
        <v>448</v>
      </c>
      <c r="L1898" s="50">
        <v>44800</v>
      </c>
      <c r="M1898" s="51"/>
      <c r="N1898" s="51"/>
      <c r="O1898" s="51"/>
      <c r="P1898" s="41"/>
      <c r="Q1898" s="51"/>
    </row>
    <row r="1899" spans="1:17" ht="12.75">
      <c r="A1899" s="41">
        <v>2015</v>
      </c>
      <c r="B1899" s="41" t="s">
        <v>2670</v>
      </c>
      <c r="C1899" s="41">
        <v>355500030</v>
      </c>
      <c r="D1899" s="41">
        <v>355500030</v>
      </c>
      <c r="E1899" s="43" t="s">
        <v>328</v>
      </c>
      <c r="G1899" s="43" t="s">
        <v>329</v>
      </c>
      <c r="H1899" s="41">
        <v>201</v>
      </c>
      <c r="I1899" s="43" t="s">
        <v>2681</v>
      </c>
      <c r="J1899" s="50">
        <v>500</v>
      </c>
      <c r="K1899" s="50">
        <v>5</v>
      </c>
      <c r="L1899" s="50">
        <v>500</v>
      </c>
      <c r="M1899" s="51"/>
      <c r="N1899" s="51"/>
      <c r="O1899" s="51"/>
      <c r="P1899" s="41"/>
      <c r="Q1899" s="51"/>
    </row>
    <row r="1900" spans="1:17" ht="12.75">
      <c r="A1900" s="41">
        <v>2015</v>
      </c>
      <c r="B1900" s="41" t="s">
        <v>2670</v>
      </c>
      <c r="C1900" s="41">
        <v>355500040</v>
      </c>
      <c r="D1900" s="41">
        <v>355500040</v>
      </c>
      <c r="E1900" s="43" t="s">
        <v>400</v>
      </c>
      <c r="G1900" s="43" t="s">
        <v>401</v>
      </c>
      <c r="H1900" s="41">
        <v>201</v>
      </c>
      <c r="I1900" s="43" t="s">
        <v>2681</v>
      </c>
      <c r="J1900" s="50">
        <v>52700</v>
      </c>
      <c r="K1900" s="50">
        <v>527</v>
      </c>
      <c r="L1900" s="50">
        <v>52700</v>
      </c>
      <c r="M1900" s="51"/>
      <c r="N1900" s="51"/>
      <c r="O1900" s="51"/>
      <c r="P1900" s="41"/>
      <c r="Q1900" s="51"/>
    </row>
    <row r="1901" spans="1:17" ht="12.75">
      <c r="A1901" s="41">
        <v>2015</v>
      </c>
      <c r="B1901" s="41" t="s">
        <v>2670</v>
      </c>
      <c r="C1901" s="41">
        <v>355500050</v>
      </c>
      <c r="D1901" s="41">
        <v>355500050</v>
      </c>
      <c r="E1901" s="43" t="s">
        <v>402</v>
      </c>
      <c r="G1901" s="43" t="s">
        <v>403</v>
      </c>
      <c r="H1901" s="41">
        <v>201</v>
      </c>
      <c r="I1901" s="43" t="s">
        <v>2681</v>
      </c>
      <c r="J1901" s="50">
        <v>13700</v>
      </c>
      <c r="K1901" s="50">
        <v>82</v>
      </c>
      <c r="L1901" s="50">
        <v>13700</v>
      </c>
      <c r="M1901" s="51"/>
      <c r="N1901" s="51"/>
      <c r="O1901" s="51"/>
      <c r="P1901" s="41"/>
      <c r="Q1901" s="51"/>
    </row>
    <row r="1902" spans="1:17" ht="12.75">
      <c r="A1902" s="41">
        <v>2015</v>
      </c>
      <c r="B1902" s="41" t="s">
        <v>2670</v>
      </c>
      <c r="C1902" s="41">
        <v>355500060</v>
      </c>
      <c r="D1902" s="41">
        <v>355500060</v>
      </c>
      <c r="E1902" s="43" t="s">
        <v>404</v>
      </c>
      <c r="G1902" s="43" t="s">
        <v>405</v>
      </c>
      <c r="H1902" s="41">
        <v>201</v>
      </c>
      <c r="I1902" s="43" t="s">
        <v>2681</v>
      </c>
      <c r="J1902" s="50">
        <v>93300</v>
      </c>
      <c r="K1902" s="50">
        <v>648</v>
      </c>
      <c r="L1902" s="50">
        <v>93300</v>
      </c>
      <c r="M1902" s="51"/>
      <c r="N1902" s="51"/>
      <c r="O1902" s="51"/>
      <c r="P1902" s="41"/>
      <c r="Q1902" s="51"/>
    </row>
    <row r="1903" spans="1:17" ht="12.75">
      <c r="A1903" s="41">
        <v>2015</v>
      </c>
      <c r="B1903" s="41" t="s">
        <v>2670</v>
      </c>
      <c r="C1903" s="41">
        <v>355500070</v>
      </c>
      <c r="D1903" s="41">
        <v>355500070</v>
      </c>
      <c r="E1903" s="43" t="s">
        <v>404</v>
      </c>
      <c r="G1903" s="43" t="s">
        <v>405</v>
      </c>
      <c r="H1903" s="41">
        <v>201</v>
      </c>
      <c r="I1903" s="43" t="s">
        <v>2681</v>
      </c>
      <c r="J1903" s="50">
        <v>900</v>
      </c>
      <c r="K1903" s="50">
        <v>9</v>
      </c>
      <c r="L1903" s="50">
        <v>900</v>
      </c>
      <c r="M1903" s="51"/>
      <c r="N1903" s="51"/>
      <c r="O1903" s="51"/>
      <c r="P1903" s="41"/>
      <c r="Q1903" s="51"/>
    </row>
    <row r="1904" spans="1:17" ht="12.75">
      <c r="A1904" s="41">
        <v>2015</v>
      </c>
      <c r="B1904" s="41" t="s">
        <v>2670</v>
      </c>
      <c r="C1904" s="41">
        <v>355500080</v>
      </c>
      <c r="D1904" s="41">
        <v>355500080</v>
      </c>
      <c r="E1904" s="43" t="s">
        <v>406</v>
      </c>
      <c r="G1904" s="43" t="s">
        <v>407</v>
      </c>
      <c r="H1904" s="41">
        <v>201</v>
      </c>
      <c r="I1904" s="43" t="s">
        <v>2681</v>
      </c>
      <c r="J1904" s="50">
        <v>900</v>
      </c>
      <c r="K1904" s="50">
        <v>9</v>
      </c>
      <c r="L1904" s="50">
        <v>900</v>
      </c>
      <c r="M1904" s="51"/>
      <c r="N1904" s="51"/>
      <c r="O1904" s="51"/>
      <c r="P1904" s="41"/>
      <c r="Q1904" s="51"/>
    </row>
    <row r="1905" spans="1:17" ht="12.75">
      <c r="A1905" s="41">
        <v>2015</v>
      </c>
      <c r="B1905" s="41" t="s">
        <v>2670</v>
      </c>
      <c r="C1905" s="41">
        <v>355500090</v>
      </c>
      <c r="D1905" s="41">
        <v>355500090</v>
      </c>
      <c r="E1905" s="43" t="s">
        <v>406</v>
      </c>
      <c r="G1905" s="43" t="s">
        <v>407</v>
      </c>
      <c r="H1905" s="41">
        <v>201</v>
      </c>
      <c r="I1905" s="43" t="s">
        <v>2681</v>
      </c>
      <c r="J1905" s="50">
        <v>1800</v>
      </c>
      <c r="K1905" s="50">
        <v>18</v>
      </c>
      <c r="L1905" s="50">
        <v>1800</v>
      </c>
      <c r="M1905" s="51"/>
      <c r="N1905" s="51"/>
      <c r="O1905" s="51"/>
      <c r="P1905" s="41"/>
      <c r="Q1905" s="51"/>
    </row>
    <row r="1906" spans="1:17" ht="12.75">
      <c r="A1906" s="41">
        <v>2015</v>
      </c>
      <c r="B1906" s="41" t="s">
        <v>2670</v>
      </c>
      <c r="C1906" s="41">
        <v>355550010</v>
      </c>
      <c r="D1906" s="41">
        <v>355550010</v>
      </c>
      <c r="E1906" s="43" t="s">
        <v>408</v>
      </c>
      <c r="G1906" s="43" t="s">
        <v>409</v>
      </c>
      <c r="H1906" s="41">
        <v>201</v>
      </c>
      <c r="I1906" s="43" t="s">
        <v>2681</v>
      </c>
      <c r="J1906" s="50">
        <v>32200</v>
      </c>
      <c r="K1906" s="50">
        <v>193</v>
      </c>
      <c r="L1906" s="50">
        <v>32200</v>
      </c>
      <c r="M1906" s="51"/>
      <c r="N1906" s="51"/>
      <c r="O1906" s="51"/>
      <c r="P1906" s="41"/>
      <c r="Q1906" s="51"/>
    </row>
    <row r="1907" spans="1:17" ht="12.75">
      <c r="A1907" s="41">
        <v>2015</v>
      </c>
      <c r="B1907" s="41" t="s">
        <v>2670</v>
      </c>
      <c r="C1907" s="41">
        <v>355550020</v>
      </c>
      <c r="D1907" s="41">
        <v>355550020</v>
      </c>
      <c r="E1907" s="43" t="s">
        <v>410</v>
      </c>
      <c r="G1907" s="43" t="s">
        <v>411</v>
      </c>
      <c r="H1907" s="41">
        <v>201</v>
      </c>
      <c r="I1907" s="43" t="s">
        <v>2681</v>
      </c>
      <c r="J1907" s="50">
        <v>11500</v>
      </c>
      <c r="K1907" s="50">
        <v>115</v>
      </c>
      <c r="L1907" s="50">
        <v>11500</v>
      </c>
      <c r="M1907" s="51"/>
      <c r="N1907" s="51"/>
      <c r="O1907" s="51"/>
      <c r="P1907" s="41"/>
      <c r="Q1907" s="51"/>
    </row>
    <row r="1908" spans="1:17" ht="12.75">
      <c r="A1908" s="41">
        <v>2015</v>
      </c>
      <c r="B1908" s="41" t="s">
        <v>2670</v>
      </c>
      <c r="C1908" s="41">
        <v>355550030</v>
      </c>
      <c r="D1908" s="41">
        <v>355550030</v>
      </c>
      <c r="E1908" s="43" t="s">
        <v>412</v>
      </c>
      <c r="G1908" s="43" t="s">
        <v>413</v>
      </c>
      <c r="H1908" s="41">
        <v>201</v>
      </c>
      <c r="I1908" s="43" t="s">
        <v>2681</v>
      </c>
      <c r="J1908" s="50">
        <v>13800</v>
      </c>
      <c r="K1908" s="50">
        <v>83</v>
      </c>
      <c r="L1908" s="50">
        <v>13800</v>
      </c>
      <c r="M1908" s="51"/>
      <c r="N1908" s="51"/>
      <c r="O1908" s="51"/>
      <c r="P1908" s="41"/>
      <c r="Q1908" s="51"/>
    </row>
    <row r="1909" spans="1:17" ht="12.75">
      <c r="A1909" s="41">
        <v>2015</v>
      </c>
      <c r="B1909" s="41" t="s">
        <v>2670</v>
      </c>
      <c r="C1909" s="41">
        <v>355550040</v>
      </c>
      <c r="D1909" s="41">
        <v>355550040</v>
      </c>
      <c r="E1909" s="43" t="s">
        <v>414</v>
      </c>
      <c r="G1909" s="43" t="s">
        <v>415</v>
      </c>
      <c r="H1909" s="41">
        <v>201</v>
      </c>
      <c r="I1909" s="43" t="s">
        <v>2681</v>
      </c>
      <c r="J1909" s="50">
        <v>37600</v>
      </c>
      <c r="K1909" s="50">
        <v>376</v>
      </c>
      <c r="L1909" s="50">
        <v>37600</v>
      </c>
      <c r="M1909" s="51"/>
      <c r="N1909" s="51"/>
      <c r="O1909" s="51"/>
      <c r="P1909" s="41"/>
      <c r="Q1909" s="51"/>
    </row>
    <row r="1910" spans="1:17" ht="12.75">
      <c r="A1910" s="41">
        <v>2015</v>
      </c>
      <c r="B1910" s="41" t="s">
        <v>2670</v>
      </c>
      <c r="C1910" s="41">
        <v>355600010</v>
      </c>
      <c r="D1910" s="41">
        <v>355600010</v>
      </c>
      <c r="E1910" s="43" t="s">
        <v>416</v>
      </c>
      <c r="G1910" s="43" t="s">
        <v>417</v>
      </c>
      <c r="H1910" s="41">
        <v>201</v>
      </c>
      <c r="I1910" s="43" t="s">
        <v>2681</v>
      </c>
      <c r="J1910" s="50">
        <v>28600</v>
      </c>
      <c r="K1910" s="50">
        <v>172</v>
      </c>
      <c r="L1910" s="50">
        <v>28600</v>
      </c>
      <c r="M1910" s="51"/>
      <c r="N1910" s="51"/>
      <c r="O1910" s="51"/>
      <c r="P1910" s="41"/>
      <c r="Q1910" s="51"/>
    </row>
    <row r="1911" spans="1:17" ht="12.75">
      <c r="A1911" s="41">
        <v>2015</v>
      </c>
      <c r="B1911" s="41" t="s">
        <v>2670</v>
      </c>
      <c r="C1911" s="41">
        <v>355600020</v>
      </c>
      <c r="D1911" s="41">
        <v>355600020</v>
      </c>
      <c r="E1911" s="43" t="s">
        <v>201</v>
      </c>
      <c r="G1911" s="43" t="s">
        <v>202</v>
      </c>
      <c r="H1911" s="41">
        <v>206</v>
      </c>
      <c r="I1911" s="43" t="s">
        <v>2796</v>
      </c>
      <c r="J1911" s="50">
        <v>2900</v>
      </c>
      <c r="K1911" s="50">
        <v>36</v>
      </c>
      <c r="L1911" s="50">
        <v>2900</v>
      </c>
      <c r="M1911" s="51"/>
      <c r="N1911" s="51"/>
      <c r="O1911" s="51"/>
      <c r="P1911" s="41"/>
      <c r="Q1911" s="51"/>
    </row>
    <row r="1912" spans="1:17" ht="12.75">
      <c r="A1912" s="41">
        <v>2015</v>
      </c>
      <c r="B1912" s="41" t="s">
        <v>2670</v>
      </c>
      <c r="C1912" s="41">
        <v>355600030</v>
      </c>
      <c r="D1912" s="41">
        <v>355600030</v>
      </c>
      <c r="E1912" s="43" t="s">
        <v>3392</v>
      </c>
      <c r="G1912" s="43" t="s">
        <v>3392</v>
      </c>
      <c r="H1912" s="41">
        <v>901</v>
      </c>
      <c r="I1912" s="43" t="s">
        <v>3393</v>
      </c>
      <c r="J1912" s="50">
        <v>700</v>
      </c>
      <c r="K1912" s="50">
        <v>0</v>
      </c>
      <c r="L1912" s="50">
        <v>0</v>
      </c>
      <c r="M1912" s="51"/>
      <c r="N1912" s="51"/>
      <c r="O1912" s="51"/>
      <c r="P1912" s="41"/>
      <c r="Q1912" s="51"/>
    </row>
    <row r="1913" spans="1:17" ht="12.75">
      <c r="A1913" s="41">
        <v>2015</v>
      </c>
      <c r="B1913" s="41" t="s">
        <v>2670</v>
      </c>
      <c r="C1913" s="41">
        <v>359970010</v>
      </c>
      <c r="D1913" s="41">
        <v>359970010</v>
      </c>
      <c r="E1913" s="43" t="s">
        <v>3521</v>
      </c>
      <c r="F1913" s="43" t="s">
        <v>3522</v>
      </c>
      <c r="G1913" s="43" t="s">
        <v>3521</v>
      </c>
      <c r="H1913" s="41">
        <v>235</v>
      </c>
      <c r="I1913" s="43" t="s">
        <v>3523</v>
      </c>
      <c r="J1913" s="50">
        <v>229900</v>
      </c>
      <c r="K1913" s="50">
        <v>4598</v>
      </c>
      <c r="L1913" s="50">
        <v>229900</v>
      </c>
      <c r="M1913" s="51"/>
      <c r="N1913" s="51"/>
      <c r="O1913" s="51"/>
      <c r="P1913" s="41"/>
      <c r="Q1913" s="51"/>
    </row>
    <row r="1914" spans="1:17" ht="12.75">
      <c r="A1914" s="41">
        <v>2015</v>
      </c>
      <c r="B1914" s="41" t="s">
        <v>2670</v>
      </c>
      <c r="C1914" s="41">
        <v>359980020</v>
      </c>
      <c r="D1914" s="41">
        <v>359980020</v>
      </c>
      <c r="E1914" s="43" t="s">
        <v>418</v>
      </c>
      <c r="F1914" s="43" t="s">
        <v>419</v>
      </c>
      <c r="G1914" s="43" t="s">
        <v>418</v>
      </c>
      <c r="J1914" s="50">
        <v>0</v>
      </c>
      <c r="K1914" s="50">
        <v>0</v>
      </c>
      <c r="L1914" s="50">
        <v>0</v>
      </c>
      <c r="M1914" s="51"/>
      <c r="N1914" s="51"/>
      <c r="O1914" s="51"/>
      <c r="P1914" s="41"/>
      <c r="Q1914" s="51"/>
    </row>
    <row r="1915" spans="1:17" ht="12.75">
      <c r="A1915" s="41">
        <v>2015</v>
      </c>
      <c r="B1915" s="41" t="s">
        <v>2670</v>
      </c>
      <c r="C1915" s="41">
        <v>359980030</v>
      </c>
      <c r="D1915" s="41">
        <v>359980030</v>
      </c>
      <c r="E1915" s="43" t="s">
        <v>418</v>
      </c>
      <c r="F1915" s="43" t="s">
        <v>419</v>
      </c>
      <c r="G1915" s="43" t="s">
        <v>418</v>
      </c>
      <c r="J1915" s="50">
        <v>0</v>
      </c>
      <c r="K1915" s="50">
        <v>0</v>
      </c>
      <c r="L1915" s="50">
        <v>0</v>
      </c>
      <c r="M1915" s="51"/>
      <c r="N1915" s="51"/>
      <c r="O1915" s="51"/>
      <c r="P1915" s="41"/>
      <c r="Q1915" s="51"/>
    </row>
    <row r="1916" spans="1:17" ht="12.75">
      <c r="A1916" s="41">
        <v>2015</v>
      </c>
      <c r="B1916" s="41" t="s">
        <v>2670</v>
      </c>
      <c r="C1916" s="41">
        <v>359980050</v>
      </c>
      <c r="D1916" s="41">
        <v>359980050</v>
      </c>
      <c r="E1916" s="43" t="s">
        <v>418</v>
      </c>
      <c r="F1916" s="43" t="s">
        <v>419</v>
      </c>
      <c r="G1916" s="43" t="s">
        <v>418</v>
      </c>
      <c r="J1916" s="50">
        <v>0</v>
      </c>
      <c r="K1916" s="50">
        <v>0</v>
      </c>
      <c r="L1916" s="50">
        <v>0</v>
      </c>
      <c r="M1916" s="51"/>
      <c r="N1916" s="51"/>
      <c r="O1916" s="51"/>
      <c r="P1916" s="41"/>
      <c r="Q1916" s="51"/>
    </row>
    <row r="1917" spans="1:17" ht="12.75">
      <c r="A1917" s="41">
        <v>2015</v>
      </c>
      <c r="B1917" s="41" t="s">
        <v>2670</v>
      </c>
      <c r="C1917" s="41">
        <v>359980060</v>
      </c>
      <c r="D1917" s="41">
        <v>359980060</v>
      </c>
      <c r="E1917" s="43" t="s">
        <v>3521</v>
      </c>
      <c r="F1917" s="43" t="s">
        <v>3522</v>
      </c>
      <c r="G1917" s="43" t="s">
        <v>3521</v>
      </c>
      <c r="H1917" s="41">
        <v>234</v>
      </c>
      <c r="I1917" s="43" t="s">
        <v>3389</v>
      </c>
      <c r="J1917" s="50">
        <v>100</v>
      </c>
      <c r="K1917" s="50">
        <v>2</v>
      </c>
      <c r="L1917" s="50">
        <v>100</v>
      </c>
      <c r="M1917" s="51"/>
      <c r="N1917" s="51"/>
      <c r="O1917" s="51"/>
      <c r="P1917" s="41"/>
      <c r="Q1917" s="51"/>
    </row>
    <row r="1918" spans="1:17" ht="12.75">
      <c r="A1918" s="41">
        <v>2015</v>
      </c>
      <c r="B1918" s="41" t="s">
        <v>3525</v>
      </c>
      <c r="C1918" s="41">
        <v>359990410</v>
      </c>
      <c r="D1918" s="41">
        <v>359990410</v>
      </c>
      <c r="E1918" s="43" t="s">
        <v>420</v>
      </c>
      <c r="F1918" s="43" t="s">
        <v>421</v>
      </c>
      <c r="G1918" s="43" t="s">
        <v>420</v>
      </c>
      <c r="H1918" s="41">
        <v>459</v>
      </c>
      <c r="I1918" s="43" t="s">
        <v>422</v>
      </c>
      <c r="J1918" s="50">
        <v>225800</v>
      </c>
      <c r="K1918" s="50">
        <v>4516</v>
      </c>
      <c r="L1918" s="50">
        <v>225800</v>
      </c>
      <c r="M1918" s="51"/>
      <c r="N1918" s="51"/>
      <c r="O1918" s="51"/>
      <c r="P1918" s="41"/>
      <c r="Q1918" s="51"/>
    </row>
  </sheetData>
  <sheetProtection/>
  <autoFilter ref="A3:L1918">
    <sortState ref="A4:L1918">
      <sortCondition sortBy="value" ref="C4:C1918"/>
    </sortState>
  </autoFilter>
  <printOptions/>
  <pageMargins left="0.25" right="0.25" top="0.75" bottom="0.75" header="0.3" footer="0.3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24.375" style="58" bestFit="1" customWidth="1"/>
    <col min="2" max="4" width="25.625" style="58" customWidth="1"/>
    <col min="5" max="5" width="3.625" style="58" customWidth="1"/>
    <col min="6" max="6" width="3.25390625" style="58" customWidth="1"/>
    <col min="7" max="7" width="9.00390625" style="58" customWidth="1"/>
    <col min="8" max="8" width="11.25390625" style="58" customWidth="1"/>
    <col min="9" max="9" width="13.75390625" style="58" bestFit="1" customWidth="1"/>
    <col min="10" max="10" width="12.00390625" style="58" bestFit="1" customWidth="1"/>
    <col min="11" max="11" width="21.25390625" style="58" bestFit="1" customWidth="1"/>
    <col min="12" max="12" width="10.875" style="58" bestFit="1" customWidth="1"/>
    <col min="13" max="13" width="10.125" style="58" bestFit="1" customWidth="1"/>
    <col min="14" max="14" width="12.875" style="58" bestFit="1" customWidth="1"/>
    <col min="15" max="21" width="9.00390625" style="58" customWidth="1"/>
    <col min="22" max="22" width="12.75390625" style="58" bestFit="1" customWidth="1"/>
    <col min="23" max="16384" width="9.00390625" style="58" customWidth="1"/>
  </cols>
  <sheetData>
    <row r="1" spans="1:21" ht="18">
      <c r="A1" s="54" t="s">
        <v>426</v>
      </c>
      <c r="B1" s="55"/>
      <c r="C1" s="55"/>
      <c r="D1" s="55"/>
      <c r="E1" s="55"/>
      <c r="F1" s="55"/>
      <c r="G1" s="56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7"/>
    </row>
    <row r="2" spans="1:21" ht="15.75">
      <c r="A2" s="59" t="s">
        <v>427</v>
      </c>
      <c r="B2" s="55"/>
      <c r="C2" s="60"/>
      <c r="D2" s="55"/>
      <c r="E2" s="55"/>
      <c r="F2" s="55"/>
      <c r="G2" s="56"/>
      <c r="H2" s="55"/>
      <c r="I2" s="55"/>
      <c r="J2" s="61"/>
      <c r="K2" s="62"/>
      <c r="L2" s="55"/>
      <c r="M2" s="63"/>
      <c r="N2" s="63"/>
      <c r="O2" s="55"/>
      <c r="P2" s="55"/>
      <c r="Q2" s="55"/>
      <c r="R2" s="55"/>
      <c r="S2" s="55"/>
      <c r="T2" s="55"/>
      <c r="U2" s="57"/>
    </row>
    <row r="3" spans="1:21" ht="15.75">
      <c r="A3" s="55"/>
      <c r="B3" s="55"/>
      <c r="C3" s="55"/>
      <c r="D3" s="55"/>
      <c r="E3" s="55"/>
      <c r="F3" s="55"/>
      <c r="G3" s="56"/>
      <c r="H3" s="55"/>
      <c r="I3" s="64"/>
      <c r="J3" s="61"/>
      <c r="K3" s="65"/>
      <c r="L3" s="55"/>
      <c r="M3" s="63"/>
      <c r="N3" s="63"/>
      <c r="O3" s="55"/>
      <c r="P3" s="55"/>
      <c r="Q3" s="55"/>
      <c r="R3" s="55"/>
      <c r="S3" s="55"/>
      <c r="T3" s="55"/>
      <c r="U3" s="57"/>
    </row>
    <row r="4" spans="1:21" ht="15.75">
      <c r="A4" s="55"/>
      <c r="B4" s="55"/>
      <c r="C4" s="55"/>
      <c r="D4" s="55"/>
      <c r="E4" s="55"/>
      <c r="F4" s="55"/>
      <c r="G4" s="56"/>
      <c r="H4" s="55"/>
      <c r="I4" s="66"/>
      <c r="J4" s="55"/>
      <c r="K4" s="62"/>
      <c r="L4" s="55"/>
      <c r="M4" s="55"/>
      <c r="N4" s="55"/>
      <c r="O4" s="55"/>
      <c r="P4" s="55"/>
      <c r="Q4" s="55"/>
      <c r="R4" s="55"/>
      <c r="S4" s="55"/>
      <c r="T4" s="55"/>
      <c r="U4" s="57"/>
    </row>
    <row r="5" spans="1:21" ht="20.25">
      <c r="A5" s="193" t="s">
        <v>428</v>
      </c>
      <c r="B5" s="193"/>
      <c r="C5" s="193"/>
      <c r="D5" s="193"/>
      <c r="E5" s="193"/>
      <c r="F5" s="193"/>
      <c r="G5" s="56"/>
      <c r="H5" s="55"/>
      <c r="I5" s="55"/>
      <c r="J5" s="55"/>
      <c r="K5" s="61"/>
      <c r="L5" s="55"/>
      <c r="M5" s="55"/>
      <c r="N5" s="55"/>
      <c r="O5" s="55"/>
      <c r="P5" s="55"/>
      <c r="Q5" s="55"/>
      <c r="R5" s="55"/>
      <c r="S5" s="55"/>
      <c r="T5" s="55"/>
      <c r="U5" s="57"/>
    </row>
    <row r="6" spans="1:21" ht="32.25">
      <c r="A6" s="67"/>
      <c r="B6" s="68"/>
      <c r="C6" s="69"/>
      <c r="D6" s="70" t="s">
        <v>429</v>
      </c>
      <c r="E6" s="69"/>
      <c r="F6" s="71"/>
      <c r="G6" s="56"/>
      <c r="H6" s="55"/>
      <c r="I6" s="55"/>
      <c r="J6" s="55"/>
      <c r="K6" s="72">
        <v>6660135</v>
      </c>
      <c r="L6" s="72">
        <v>7282671</v>
      </c>
      <c r="M6" s="55"/>
      <c r="N6" s="55"/>
      <c r="O6" s="55"/>
      <c r="P6" s="55"/>
      <c r="Q6" s="55"/>
      <c r="R6" s="55"/>
      <c r="S6" s="55"/>
      <c r="T6" s="55"/>
      <c r="U6" s="57"/>
    </row>
    <row r="7" spans="1:21" ht="16.5">
      <c r="A7" s="73"/>
      <c r="B7" s="68"/>
      <c r="C7" s="74" t="s">
        <v>430</v>
      </c>
      <c r="D7" s="75">
        <v>6910000</v>
      </c>
      <c r="E7" s="69"/>
      <c r="F7" s="71"/>
      <c r="G7" s="56"/>
      <c r="H7" s="55"/>
      <c r="I7" s="76"/>
      <c r="J7" s="55"/>
      <c r="K7" s="72">
        <v>125505</v>
      </c>
      <c r="L7" s="72">
        <v>137241</v>
      </c>
      <c r="M7" s="55"/>
      <c r="N7" s="55"/>
      <c r="O7" s="55"/>
      <c r="P7" s="55"/>
      <c r="Q7" s="55"/>
      <c r="R7" s="55"/>
      <c r="S7" s="55"/>
      <c r="T7" s="55"/>
      <c r="U7" s="57"/>
    </row>
    <row r="8" spans="1:21" ht="16.5">
      <c r="A8" s="73"/>
      <c r="B8" s="68"/>
      <c r="C8" s="74" t="s">
        <v>431</v>
      </c>
      <c r="D8" s="75">
        <f>6911654-130264</f>
        <v>6781390</v>
      </c>
      <c r="E8" s="69"/>
      <c r="F8" s="71"/>
      <c r="G8" s="56"/>
      <c r="H8" s="55"/>
      <c r="I8" s="76"/>
      <c r="J8" s="66"/>
      <c r="K8" s="72">
        <f>K6-K7</f>
        <v>6534630</v>
      </c>
      <c r="L8" s="72">
        <f>L6-L7</f>
        <v>7145430</v>
      </c>
      <c r="M8" s="55"/>
      <c r="N8" s="55"/>
      <c r="O8" s="55"/>
      <c r="P8" s="55"/>
      <c r="Q8" s="55"/>
      <c r="R8" s="55"/>
      <c r="S8" s="55"/>
      <c r="T8" s="55"/>
      <c r="U8" s="57"/>
    </row>
    <row r="9" spans="1:21" ht="16.5">
      <c r="A9" s="73"/>
      <c r="B9" s="68"/>
      <c r="C9" s="74"/>
      <c r="D9" s="75"/>
      <c r="E9" s="69"/>
      <c r="F9" s="71"/>
      <c r="G9" s="56"/>
      <c r="H9" s="55"/>
      <c r="I9" s="76"/>
      <c r="J9" s="66"/>
      <c r="K9" s="72"/>
      <c r="L9" s="55"/>
      <c r="M9" s="55"/>
      <c r="N9" s="55"/>
      <c r="O9" s="55"/>
      <c r="P9" s="55"/>
      <c r="Q9" s="55"/>
      <c r="R9" s="55"/>
      <c r="S9" s="55"/>
      <c r="T9" s="55"/>
      <c r="U9" s="57"/>
    </row>
    <row r="10" spans="1:21" ht="16.5">
      <c r="A10" s="73"/>
      <c r="B10" s="68"/>
      <c r="C10" s="74" t="s">
        <v>432</v>
      </c>
      <c r="D10" s="75">
        <f>513157*1.05</f>
        <v>538814.85</v>
      </c>
      <c r="E10" s="69"/>
      <c r="F10" s="71"/>
      <c r="G10" s="56"/>
      <c r="H10" s="55"/>
      <c r="I10" s="76"/>
      <c r="J10" s="66"/>
      <c r="K10" s="72"/>
      <c r="L10" s="55"/>
      <c r="M10" s="55"/>
      <c r="N10" s="55"/>
      <c r="O10" s="55"/>
      <c r="P10" s="55"/>
      <c r="Q10" s="55"/>
      <c r="R10" s="55"/>
      <c r="S10" s="55"/>
      <c r="T10" s="55"/>
      <c r="U10" s="57"/>
    </row>
    <row r="11" spans="1:21" ht="18">
      <c r="A11" s="73"/>
      <c r="B11" s="68"/>
      <c r="C11" s="74" t="s">
        <v>433</v>
      </c>
      <c r="D11" s="77">
        <v>207480</v>
      </c>
      <c r="E11" s="69"/>
      <c r="F11" s="71"/>
      <c r="G11" s="56"/>
      <c r="H11" s="55"/>
      <c r="I11" s="76"/>
      <c r="J11" s="66"/>
      <c r="K11" s="72"/>
      <c r="L11" s="55"/>
      <c r="M11" s="55"/>
      <c r="N11" s="55"/>
      <c r="O11" s="55"/>
      <c r="P11" s="55"/>
      <c r="Q11" s="55"/>
      <c r="R11" s="55"/>
      <c r="S11" s="55"/>
      <c r="T11" s="55"/>
      <c r="U11" s="57"/>
    </row>
    <row r="12" spans="1:21" ht="16.5">
      <c r="A12" s="73"/>
      <c r="B12" s="68"/>
      <c r="C12" s="74" t="s">
        <v>434</v>
      </c>
      <c r="D12" s="76">
        <f>D10-D11</f>
        <v>331334.85</v>
      </c>
      <c r="E12" s="69"/>
      <c r="F12" s="71"/>
      <c r="G12" s="56"/>
      <c r="H12" s="55"/>
      <c r="I12" s="76"/>
      <c r="J12" s="66"/>
      <c r="K12" s="72"/>
      <c r="L12" s="55"/>
      <c r="M12" s="55"/>
      <c r="N12" s="55"/>
      <c r="O12" s="55"/>
      <c r="P12" s="55"/>
      <c r="Q12" s="55"/>
      <c r="R12" s="55"/>
      <c r="S12" s="55"/>
      <c r="T12" s="55"/>
      <c r="U12" s="57"/>
    </row>
    <row r="13" spans="1:21" ht="16.5">
      <c r="A13" s="71"/>
      <c r="B13" s="71"/>
      <c r="C13" s="74" t="s">
        <v>435</v>
      </c>
      <c r="D13" s="76">
        <v>9043639</v>
      </c>
      <c r="E13" s="69"/>
      <c r="F13" s="71"/>
      <c r="G13" s="56"/>
      <c r="H13" s="55"/>
      <c r="I13" s="78"/>
      <c r="J13" s="55"/>
      <c r="K13" s="72"/>
      <c r="L13" s="55"/>
      <c r="M13" s="55"/>
      <c r="N13" s="55"/>
      <c r="O13" s="55"/>
      <c r="P13" s="55"/>
      <c r="Q13" s="55"/>
      <c r="R13" s="55"/>
      <c r="S13" s="55"/>
      <c r="T13" s="55"/>
      <c r="U13" s="57"/>
    </row>
    <row r="14" spans="1:21" ht="16.5">
      <c r="A14" s="71"/>
      <c r="B14" s="71"/>
      <c r="C14" s="74" t="s">
        <v>436</v>
      </c>
      <c r="D14" s="79">
        <f>D12/D13</f>
        <v>0.036637337027716384</v>
      </c>
      <c r="E14" s="69"/>
      <c r="F14" s="71"/>
      <c r="G14" s="56"/>
      <c r="H14" s="55"/>
      <c r="I14" s="55"/>
      <c r="J14" s="55"/>
      <c r="K14" s="72"/>
      <c r="L14" s="55"/>
      <c r="M14" s="55"/>
      <c r="N14" s="55"/>
      <c r="O14" s="55"/>
      <c r="P14" s="55"/>
      <c r="Q14" s="55"/>
      <c r="R14" s="55"/>
      <c r="S14" s="55"/>
      <c r="T14" s="55"/>
      <c r="U14" s="57"/>
    </row>
    <row r="15" spans="1:21" ht="16.5">
      <c r="A15" s="71"/>
      <c r="B15" s="71"/>
      <c r="C15" s="71"/>
      <c r="D15" s="71"/>
      <c r="E15" s="69"/>
      <c r="F15" s="71"/>
      <c r="G15" s="56"/>
      <c r="H15" s="55"/>
      <c r="I15" s="55"/>
      <c r="J15" s="55"/>
      <c r="K15" s="72" t="s">
        <v>437</v>
      </c>
      <c r="L15" s="55"/>
      <c r="M15" s="55"/>
      <c r="N15" s="55"/>
      <c r="O15" s="55"/>
      <c r="P15" s="55"/>
      <c r="Q15" s="55"/>
      <c r="R15" s="55"/>
      <c r="S15" s="55"/>
      <c r="T15" s="55"/>
      <c r="U15" s="57"/>
    </row>
    <row r="16" spans="1:21" ht="48.75" thickBot="1">
      <c r="A16" s="80" t="s">
        <v>438</v>
      </c>
      <c r="B16" s="81"/>
      <c r="C16" s="82" t="s">
        <v>439</v>
      </c>
      <c r="D16" s="82" t="s">
        <v>440</v>
      </c>
      <c r="E16" s="69"/>
      <c r="F16" s="55"/>
      <c r="G16" s="56"/>
      <c r="H16" s="83" t="s">
        <v>441</v>
      </c>
      <c r="I16" s="83"/>
      <c r="J16" s="55"/>
      <c r="K16" s="84" t="s">
        <v>442</v>
      </c>
      <c r="L16" s="55"/>
      <c r="M16" s="55"/>
      <c r="N16" s="55"/>
      <c r="O16" s="55"/>
      <c r="P16" s="55"/>
      <c r="Q16" s="55"/>
      <c r="R16" s="55"/>
      <c r="S16" s="55"/>
      <c r="T16" s="55"/>
      <c r="U16" s="57"/>
    </row>
    <row r="17" spans="1:21" ht="16.5">
      <c r="A17" s="85" t="s">
        <v>443</v>
      </c>
      <c r="B17" s="85"/>
      <c r="C17" s="86">
        <v>50000</v>
      </c>
      <c r="D17" s="87">
        <f>ROUND($H17*$D$14,2)</f>
        <v>10.99</v>
      </c>
      <c r="E17" s="69"/>
      <c r="F17" s="88"/>
      <c r="G17" s="89"/>
      <c r="H17" s="90">
        <f aca="true" t="shared" si="0" ref="H17:H29">ROUND((0.01*MIN(500000,C17)+0.0125*MAX(C17-500000,0))-R17,0)</f>
        <v>300</v>
      </c>
      <c r="I17" s="91"/>
      <c r="J17" s="55"/>
      <c r="K17" s="84">
        <f aca="true" t="shared" si="1" ref="K17:K33">C17</f>
        <v>50000</v>
      </c>
      <c r="L17" s="92">
        <v>0.4</v>
      </c>
      <c r="M17" s="84">
        <f aca="true" t="shared" si="2" ref="M17:M29">MIN(K17*L17,30400)</f>
        <v>20000</v>
      </c>
      <c r="N17" s="84">
        <f aca="true" t="shared" si="3" ref="N17:N29">IF(K17&gt;76000,K17-76000,0)</f>
        <v>0</v>
      </c>
      <c r="O17" s="93">
        <v>0.09</v>
      </c>
      <c r="P17" s="84">
        <f aca="true" t="shared" si="4" ref="P17:P29">N17*O17</f>
        <v>0</v>
      </c>
      <c r="Q17" s="84">
        <f aca="true" t="shared" si="5" ref="Q17:Q29">MAX(M17-P17,0)</f>
        <v>20000</v>
      </c>
      <c r="R17" s="94">
        <f>ROUND((0.01*MIN(500000,Q17)+0.0125*MAX(Q17-500000,0)),0)</f>
        <v>200</v>
      </c>
      <c r="S17" s="55"/>
      <c r="T17" s="55"/>
      <c r="U17" s="57"/>
    </row>
    <row r="18" spans="1:21" ht="16.5">
      <c r="A18" s="55"/>
      <c r="B18" s="55"/>
      <c r="C18" s="95">
        <f aca="true" t="shared" si="6" ref="C18:C24">+C17+10000</f>
        <v>60000</v>
      </c>
      <c r="D18" s="96">
        <f aca="true" t="shared" si="7" ref="D18:D42">ROUND($H18*$D$14,2)</f>
        <v>13.19</v>
      </c>
      <c r="E18" s="69"/>
      <c r="F18" s="55"/>
      <c r="G18" s="89"/>
      <c r="H18" s="90">
        <f t="shared" si="0"/>
        <v>360</v>
      </c>
      <c r="I18" s="91"/>
      <c r="J18" s="55"/>
      <c r="K18" s="84">
        <f t="shared" si="1"/>
        <v>60000</v>
      </c>
      <c r="L18" s="92">
        <v>0.4</v>
      </c>
      <c r="M18" s="84">
        <f t="shared" si="2"/>
        <v>24000</v>
      </c>
      <c r="N18" s="84">
        <f t="shared" si="3"/>
        <v>0</v>
      </c>
      <c r="O18" s="93">
        <v>0.09</v>
      </c>
      <c r="P18" s="84">
        <f t="shared" si="4"/>
        <v>0</v>
      </c>
      <c r="Q18" s="84">
        <f t="shared" si="5"/>
        <v>24000</v>
      </c>
      <c r="R18" s="94">
        <f aca="true" t="shared" si="8" ref="R18:R29">ROUND((0.01*MIN(500000,Q18)+0.0125*MAX(Q18-500000,0)),0)</f>
        <v>240</v>
      </c>
      <c r="S18" s="55"/>
      <c r="T18" s="55"/>
      <c r="U18" s="57"/>
    </row>
    <row r="19" spans="1:21" ht="16.5">
      <c r="A19" s="55"/>
      <c r="B19" s="55"/>
      <c r="C19" s="95">
        <f t="shared" si="6"/>
        <v>70000</v>
      </c>
      <c r="D19" s="96">
        <f t="shared" si="7"/>
        <v>15.39</v>
      </c>
      <c r="E19" s="69"/>
      <c r="F19" s="55"/>
      <c r="G19" s="89"/>
      <c r="H19" s="90">
        <f t="shared" si="0"/>
        <v>420</v>
      </c>
      <c r="I19" s="91"/>
      <c r="J19" s="55"/>
      <c r="K19" s="84">
        <f t="shared" si="1"/>
        <v>70000</v>
      </c>
      <c r="L19" s="92">
        <v>0.4</v>
      </c>
      <c r="M19" s="84">
        <f t="shared" si="2"/>
        <v>28000</v>
      </c>
      <c r="N19" s="84">
        <f t="shared" si="3"/>
        <v>0</v>
      </c>
      <c r="O19" s="93">
        <v>0.09</v>
      </c>
      <c r="P19" s="84">
        <f t="shared" si="4"/>
        <v>0</v>
      </c>
      <c r="Q19" s="84">
        <f t="shared" si="5"/>
        <v>28000</v>
      </c>
      <c r="R19" s="94">
        <f t="shared" si="8"/>
        <v>280</v>
      </c>
      <c r="S19" s="55"/>
      <c r="T19" s="55"/>
      <c r="U19" s="57"/>
    </row>
    <row r="20" spans="1:21" ht="16.5">
      <c r="A20" s="55"/>
      <c r="B20" s="97"/>
      <c r="C20" s="95">
        <f t="shared" si="6"/>
        <v>80000</v>
      </c>
      <c r="D20" s="96">
        <f t="shared" si="7"/>
        <v>18.32</v>
      </c>
      <c r="E20" s="69"/>
      <c r="F20" s="55"/>
      <c r="G20" s="89"/>
      <c r="H20" s="90">
        <f t="shared" si="0"/>
        <v>500</v>
      </c>
      <c r="I20" s="91"/>
      <c r="J20" s="55"/>
      <c r="K20" s="84">
        <f t="shared" si="1"/>
        <v>80000</v>
      </c>
      <c r="L20" s="92">
        <v>0.4</v>
      </c>
      <c r="M20" s="84">
        <f t="shared" si="2"/>
        <v>30400</v>
      </c>
      <c r="N20" s="84">
        <f t="shared" si="3"/>
        <v>4000</v>
      </c>
      <c r="O20" s="93">
        <v>0.09</v>
      </c>
      <c r="P20" s="84">
        <f t="shared" si="4"/>
        <v>360</v>
      </c>
      <c r="Q20" s="84">
        <f t="shared" si="5"/>
        <v>30040</v>
      </c>
      <c r="R20" s="94">
        <f t="shared" si="8"/>
        <v>300</v>
      </c>
      <c r="S20" s="55"/>
      <c r="T20" s="55"/>
      <c r="U20" s="57"/>
    </row>
    <row r="21" spans="1:21" ht="16.5">
      <c r="A21" s="55"/>
      <c r="B21" s="55"/>
      <c r="C21" s="95">
        <f t="shared" si="6"/>
        <v>90000</v>
      </c>
      <c r="D21" s="96">
        <f t="shared" si="7"/>
        <v>22.31</v>
      </c>
      <c r="E21" s="69"/>
      <c r="F21" s="55"/>
      <c r="G21" s="89"/>
      <c r="H21" s="90">
        <f t="shared" si="0"/>
        <v>609</v>
      </c>
      <c r="I21" s="91"/>
      <c r="J21" s="55"/>
      <c r="K21" s="84">
        <f t="shared" si="1"/>
        <v>90000</v>
      </c>
      <c r="L21" s="92">
        <v>0.4</v>
      </c>
      <c r="M21" s="84">
        <f t="shared" si="2"/>
        <v>30400</v>
      </c>
      <c r="N21" s="84">
        <f t="shared" si="3"/>
        <v>14000</v>
      </c>
      <c r="O21" s="93">
        <v>0.09</v>
      </c>
      <c r="P21" s="84">
        <f t="shared" si="4"/>
        <v>1260</v>
      </c>
      <c r="Q21" s="84">
        <f t="shared" si="5"/>
        <v>29140</v>
      </c>
      <c r="R21" s="94">
        <f t="shared" si="8"/>
        <v>291</v>
      </c>
      <c r="S21" s="55"/>
      <c r="T21" s="55"/>
      <c r="U21" s="57"/>
    </row>
    <row r="22" spans="1:21" ht="16.5">
      <c r="A22" s="55"/>
      <c r="B22" s="55"/>
      <c r="C22" s="95">
        <f t="shared" si="6"/>
        <v>100000</v>
      </c>
      <c r="D22" s="96">
        <f t="shared" si="7"/>
        <v>26.31</v>
      </c>
      <c r="E22" s="69"/>
      <c r="F22" s="55"/>
      <c r="G22" s="89"/>
      <c r="H22" s="90">
        <f t="shared" si="0"/>
        <v>718</v>
      </c>
      <c r="I22" s="91"/>
      <c r="J22" s="97">
        <v>4.049999999999997</v>
      </c>
      <c r="K22" s="84">
        <f t="shared" si="1"/>
        <v>100000</v>
      </c>
      <c r="L22" s="92">
        <v>0.4</v>
      </c>
      <c r="M22" s="84">
        <f t="shared" si="2"/>
        <v>30400</v>
      </c>
      <c r="N22" s="84">
        <f t="shared" si="3"/>
        <v>24000</v>
      </c>
      <c r="O22" s="93">
        <v>0.09</v>
      </c>
      <c r="P22" s="84">
        <f t="shared" si="4"/>
        <v>2160</v>
      </c>
      <c r="Q22" s="84">
        <f t="shared" si="5"/>
        <v>28240</v>
      </c>
      <c r="R22" s="94">
        <f t="shared" si="8"/>
        <v>282</v>
      </c>
      <c r="S22" s="55"/>
      <c r="T22" s="55"/>
      <c r="U22" s="57"/>
    </row>
    <row r="23" spans="1:21" ht="16.5">
      <c r="A23" s="55"/>
      <c r="B23" s="55"/>
      <c r="C23" s="95">
        <f t="shared" si="6"/>
        <v>110000</v>
      </c>
      <c r="D23" s="96">
        <f t="shared" si="7"/>
        <v>30.3</v>
      </c>
      <c r="E23" s="69"/>
      <c r="F23" s="55"/>
      <c r="G23" s="89"/>
      <c r="H23" s="90">
        <f t="shared" si="0"/>
        <v>827</v>
      </c>
      <c r="I23" s="91"/>
      <c r="J23" s="55"/>
      <c r="K23" s="84">
        <f t="shared" si="1"/>
        <v>110000</v>
      </c>
      <c r="L23" s="92">
        <v>0.4</v>
      </c>
      <c r="M23" s="84">
        <f t="shared" si="2"/>
        <v>30400</v>
      </c>
      <c r="N23" s="84">
        <f t="shared" si="3"/>
        <v>34000</v>
      </c>
      <c r="O23" s="93">
        <v>0.09</v>
      </c>
      <c r="P23" s="84">
        <f t="shared" si="4"/>
        <v>3060</v>
      </c>
      <c r="Q23" s="84">
        <f t="shared" si="5"/>
        <v>27340</v>
      </c>
      <c r="R23" s="94">
        <f t="shared" si="8"/>
        <v>273</v>
      </c>
      <c r="S23" s="55"/>
      <c r="T23" s="55"/>
      <c r="U23" s="57"/>
    </row>
    <row r="24" spans="1:21" ht="16.5">
      <c r="A24" s="55"/>
      <c r="B24" s="55"/>
      <c r="C24" s="95">
        <f t="shared" si="6"/>
        <v>120000</v>
      </c>
      <c r="D24" s="96">
        <f t="shared" si="7"/>
        <v>34.29</v>
      </c>
      <c r="E24" s="69"/>
      <c r="F24" s="55"/>
      <c r="G24" s="89"/>
      <c r="H24" s="90">
        <f t="shared" si="0"/>
        <v>936</v>
      </c>
      <c r="I24" s="91"/>
      <c r="J24" s="55"/>
      <c r="K24" s="84">
        <f t="shared" si="1"/>
        <v>120000</v>
      </c>
      <c r="L24" s="92">
        <v>0.4</v>
      </c>
      <c r="M24" s="84">
        <f>MIN(K24*L24,30400)</f>
        <v>30400</v>
      </c>
      <c r="N24" s="84">
        <f>IF(K24&gt;76000,K24-76000,0)</f>
        <v>44000</v>
      </c>
      <c r="O24" s="93">
        <v>0.09</v>
      </c>
      <c r="P24" s="84">
        <f>N24*O24</f>
        <v>3960</v>
      </c>
      <c r="Q24" s="84">
        <f>MAX(M24-P24,0)</f>
        <v>26440</v>
      </c>
      <c r="R24" s="94">
        <f t="shared" si="8"/>
        <v>264</v>
      </c>
      <c r="S24" s="55"/>
      <c r="T24" s="55"/>
      <c r="U24" s="57"/>
    </row>
    <row r="25" spans="1:21" ht="16.5">
      <c r="A25" s="55"/>
      <c r="B25" s="55"/>
      <c r="C25" s="95">
        <f>C24+5000</f>
        <v>125000</v>
      </c>
      <c r="D25" s="96">
        <f t="shared" si="7"/>
        <v>36.27</v>
      </c>
      <c r="E25" s="69"/>
      <c r="F25" s="55"/>
      <c r="G25" s="89"/>
      <c r="H25" s="90">
        <f t="shared" si="0"/>
        <v>990</v>
      </c>
      <c r="I25" s="91"/>
      <c r="J25" s="55"/>
      <c r="K25" s="84">
        <f t="shared" si="1"/>
        <v>125000</v>
      </c>
      <c r="L25" s="92">
        <v>0.4</v>
      </c>
      <c r="M25" s="84">
        <f>MIN(K25*L25,30400)</f>
        <v>30400</v>
      </c>
      <c r="N25" s="84">
        <f>IF(K25&gt;76000,K25-76000,0)</f>
        <v>49000</v>
      </c>
      <c r="O25" s="93">
        <v>0.09</v>
      </c>
      <c r="P25" s="84">
        <f>N25*O25</f>
        <v>4410</v>
      </c>
      <c r="Q25" s="84">
        <f>MAX(M25-P25,0)</f>
        <v>25990</v>
      </c>
      <c r="R25" s="94">
        <f t="shared" si="8"/>
        <v>260</v>
      </c>
      <c r="S25" s="55"/>
      <c r="T25" s="55"/>
      <c r="U25" s="57"/>
    </row>
    <row r="26" spans="1:21" ht="16.5">
      <c r="A26" s="55"/>
      <c r="B26" s="55"/>
      <c r="C26" s="95">
        <f>C25+25000</f>
        <v>150000</v>
      </c>
      <c r="D26" s="96">
        <f t="shared" si="7"/>
        <v>46.27</v>
      </c>
      <c r="E26" s="69"/>
      <c r="F26" s="55"/>
      <c r="G26" s="89"/>
      <c r="H26" s="90">
        <f t="shared" si="0"/>
        <v>1263</v>
      </c>
      <c r="I26" s="91"/>
      <c r="J26" s="55"/>
      <c r="K26" s="84">
        <f t="shared" si="1"/>
        <v>150000</v>
      </c>
      <c r="L26" s="92">
        <v>0.4</v>
      </c>
      <c r="M26" s="84">
        <f>MIN(K26*L26,30400)</f>
        <v>30400</v>
      </c>
      <c r="N26" s="84">
        <f>IF(K26&gt;76000,K26-76000,0)</f>
        <v>74000</v>
      </c>
      <c r="O26" s="93">
        <v>0.09</v>
      </c>
      <c r="P26" s="84">
        <f>N26*O26</f>
        <v>6660</v>
      </c>
      <c r="Q26" s="84">
        <f>MAX(M26-P26,0)</f>
        <v>23740</v>
      </c>
      <c r="R26" s="94">
        <f t="shared" si="8"/>
        <v>237</v>
      </c>
      <c r="S26" s="55"/>
      <c r="T26" s="55"/>
      <c r="U26" s="57"/>
    </row>
    <row r="27" spans="1:21" ht="16.5">
      <c r="A27" s="55"/>
      <c r="B27" s="55"/>
      <c r="C27" s="95">
        <f>C26+25000</f>
        <v>175000</v>
      </c>
      <c r="D27" s="96">
        <f t="shared" si="7"/>
        <v>56.24</v>
      </c>
      <c r="E27" s="69"/>
      <c r="F27" s="55"/>
      <c r="G27" s="89"/>
      <c r="H27" s="90">
        <f t="shared" si="0"/>
        <v>1535</v>
      </c>
      <c r="I27" s="91"/>
      <c r="J27" s="55"/>
      <c r="K27" s="84">
        <f t="shared" si="1"/>
        <v>175000</v>
      </c>
      <c r="L27" s="92">
        <v>0.4</v>
      </c>
      <c r="M27" s="84">
        <f>MIN(K27*L27,30400)</f>
        <v>30400</v>
      </c>
      <c r="N27" s="84">
        <f>IF(K27&gt;76000,K27-76000,0)</f>
        <v>99000</v>
      </c>
      <c r="O27" s="93">
        <v>0.09</v>
      </c>
      <c r="P27" s="84">
        <f>N27*O27</f>
        <v>8910</v>
      </c>
      <c r="Q27" s="84">
        <f>MAX(M27-P27,0)</f>
        <v>21490</v>
      </c>
      <c r="R27" s="94">
        <f t="shared" si="8"/>
        <v>215</v>
      </c>
      <c r="S27" s="55"/>
      <c r="T27" s="55"/>
      <c r="U27" s="57"/>
    </row>
    <row r="28" spans="1:21" ht="16.5">
      <c r="A28" s="55"/>
      <c r="B28" s="55"/>
      <c r="C28" s="95">
        <f>C27+25000</f>
        <v>200000</v>
      </c>
      <c r="D28" s="96">
        <f t="shared" si="7"/>
        <v>66.24</v>
      </c>
      <c r="E28" s="69"/>
      <c r="F28" s="55"/>
      <c r="G28" s="89"/>
      <c r="H28" s="90">
        <f t="shared" si="0"/>
        <v>1808</v>
      </c>
      <c r="I28" s="91"/>
      <c r="J28" s="55"/>
      <c r="K28" s="84">
        <f t="shared" si="1"/>
        <v>200000</v>
      </c>
      <c r="L28" s="92">
        <v>0.4</v>
      </c>
      <c r="M28" s="84">
        <f t="shared" si="2"/>
        <v>30400</v>
      </c>
      <c r="N28" s="84">
        <f t="shared" si="3"/>
        <v>124000</v>
      </c>
      <c r="O28" s="93">
        <v>0.09</v>
      </c>
      <c r="P28" s="84">
        <f t="shared" si="4"/>
        <v>11160</v>
      </c>
      <c r="Q28" s="84">
        <f t="shared" si="5"/>
        <v>19240</v>
      </c>
      <c r="R28" s="94">
        <f t="shared" si="8"/>
        <v>192</v>
      </c>
      <c r="S28" s="55"/>
      <c r="T28" s="55"/>
      <c r="U28" s="57"/>
    </row>
    <row r="29" spans="1:21" ht="17.25" thickBot="1">
      <c r="A29" s="98"/>
      <c r="B29" s="98"/>
      <c r="C29" s="99">
        <f>C28+50000</f>
        <v>250000</v>
      </c>
      <c r="D29" s="100">
        <f t="shared" si="7"/>
        <v>86.21</v>
      </c>
      <c r="E29" s="69"/>
      <c r="F29" s="55"/>
      <c r="G29" s="89"/>
      <c r="H29" s="90">
        <f t="shared" si="0"/>
        <v>2353</v>
      </c>
      <c r="I29" s="91"/>
      <c r="J29" s="55"/>
      <c r="K29" s="84">
        <f t="shared" si="1"/>
        <v>250000</v>
      </c>
      <c r="L29" s="92">
        <v>0.4</v>
      </c>
      <c r="M29" s="84">
        <f t="shared" si="2"/>
        <v>30400</v>
      </c>
      <c r="N29" s="84">
        <f t="shared" si="3"/>
        <v>174000</v>
      </c>
      <c r="O29" s="93">
        <v>0.09</v>
      </c>
      <c r="P29" s="84">
        <f t="shared" si="4"/>
        <v>15660</v>
      </c>
      <c r="Q29" s="84">
        <f t="shared" si="5"/>
        <v>14740</v>
      </c>
      <c r="R29" s="94">
        <f t="shared" si="8"/>
        <v>147</v>
      </c>
      <c r="S29" s="55"/>
      <c r="T29" s="55"/>
      <c r="U29" s="57"/>
    </row>
    <row r="30" spans="1:21" ht="16.5">
      <c r="A30" s="85" t="s">
        <v>444</v>
      </c>
      <c r="B30" s="85"/>
      <c r="C30" s="86">
        <v>100000</v>
      </c>
      <c r="D30" s="87">
        <f t="shared" si="7"/>
        <v>54.96</v>
      </c>
      <c r="E30" s="69"/>
      <c r="F30" s="55"/>
      <c r="G30" s="89"/>
      <c r="H30" s="101">
        <f>(0.015*MIN(150000,C30)+0.02*MAX(C30-150000,0))</f>
        <v>1500</v>
      </c>
      <c r="I30" s="91"/>
      <c r="J30" s="55"/>
      <c r="K30" s="84">
        <f t="shared" si="1"/>
        <v>100000</v>
      </c>
      <c r="L30" s="55"/>
      <c r="M30" s="55"/>
      <c r="N30" s="55"/>
      <c r="O30" s="55"/>
      <c r="P30" s="55"/>
      <c r="Q30" s="55"/>
      <c r="R30" s="55"/>
      <c r="S30" s="55"/>
      <c r="T30" s="55"/>
      <c r="U30" s="57"/>
    </row>
    <row r="31" spans="1:21" ht="16.5">
      <c r="A31" s="55"/>
      <c r="B31" s="55"/>
      <c r="C31" s="102">
        <v>250000</v>
      </c>
      <c r="D31" s="103">
        <f t="shared" si="7"/>
        <v>155.71</v>
      </c>
      <c r="E31" s="69"/>
      <c r="F31" s="55"/>
      <c r="G31" s="56"/>
      <c r="H31" s="101">
        <f>(0.015*MIN(150000,C31)+0.02*MAX(C31-150000,0))</f>
        <v>4250</v>
      </c>
      <c r="I31" s="91"/>
      <c r="J31" s="55"/>
      <c r="K31" s="84">
        <f t="shared" si="1"/>
        <v>250000</v>
      </c>
      <c r="L31" s="55"/>
      <c r="M31" s="55"/>
      <c r="N31" s="55"/>
      <c r="O31" s="55"/>
      <c r="P31" s="55"/>
      <c r="Q31" s="55"/>
      <c r="R31" s="55"/>
      <c r="S31" s="55"/>
      <c r="T31" s="55"/>
      <c r="U31" s="57"/>
    </row>
    <row r="32" spans="1:21" ht="16.5">
      <c r="A32" s="55"/>
      <c r="B32" s="55"/>
      <c r="C32" s="102">
        <v>500000</v>
      </c>
      <c r="D32" s="103">
        <f t="shared" si="7"/>
        <v>338.9</v>
      </c>
      <c r="E32" s="69"/>
      <c r="F32" s="55"/>
      <c r="G32" s="56"/>
      <c r="H32" s="101">
        <f>(0.015*MIN(150000,C32)+0.02*MAX(C32-150000,0))</f>
        <v>9250</v>
      </c>
      <c r="I32" s="91"/>
      <c r="J32" s="55"/>
      <c r="K32" s="84">
        <f t="shared" si="1"/>
        <v>500000</v>
      </c>
      <c r="L32" s="55"/>
      <c r="M32" s="55" t="s">
        <v>445</v>
      </c>
      <c r="N32" s="55"/>
      <c r="O32" s="55"/>
      <c r="P32" s="55"/>
      <c r="Q32" s="55"/>
      <c r="R32" s="55"/>
      <c r="S32" s="55"/>
      <c r="T32" s="55"/>
      <c r="U32" s="57"/>
    </row>
    <row r="33" spans="1:21" ht="17.25" thickBot="1">
      <c r="A33" s="98"/>
      <c r="B33" s="104"/>
      <c r="C33" s="99">
        <v>1000000</v>
      </c>
      <c r="D33" s="100">
        <f t="shared" si="7"/>
        <v>705.27</v>
      </c>
      <c r="E33" s="69"/>
      <c r="F33" s="55"/>
      <c r="G33" s="56"/>
      <c r="H33" s="101">
        <f>(0.015*MIN(150000,C33)+0.02*MAX(C33-150000,0))</f>
        <v>19250</v>
      </c>
      <c r="I33" s="105" t="s">
        <v>446</v>
      </c>
      <c r="J33" s="105" t="s">
        <v>447</v>
      </c>
      <c r="K33" s="84">
        <f t="shared" si="1"/>
        <v>1000000</v>
      </c>
      <c r="L33" s="55"/>
      <c r="M33" s="55"/>
      <c r="N33" s="55"/>
      <c r="O33" s="55"/>
      <c r="P33" s="55"/>
      <c r="Q33" s="55"/>
      <c r="R33" s="55"/>
      <c r="S33" s="55"/>
      <c r="T33" s="55"/>
      <c r="U33" s="55" t="s">
        <v>448</v>
      </c>
    </row>
    <row r="34" spans="1:22" ht="16.5">
      <c r="A34" s="85" t="s">
        <v>449</v>
      </c>
      <c r="B34" s="106" t="str">
        <f>CONCATENATE(TEXT(U34,"0")," acres")</f>
        <v>40 acres</v>
      </c>
      <c r="C34" s="107">
        <f>V34</f>
        <v>412000</v>
      </c>
      <c r="D34" s="87">
        <f t="shared" si="7"/>
        <v>83.46</v>
      </c>
      <c r="E34" s="69"/>
      <c r="F34" s="55"/>
      <c r="G34" s="56"/>
      <c r="H34" s="101">
        <f>0.01*MIN(500000,$K34)+0.0125*MAX($K34-500000,0)+0.01*MAX($C34-$K34-2140000,0)+0.005*MIN(2140000,$C34-$K34)-S34</f>
        <v>2278</v>
      </c>
      <c r="I34" s="101">
        <v>92000</v>
      </c>
      <c r="J34" s="101">
        <v>8000</v>
      </c>
      <c r="K34" s="84">
        <f>I34+J34</f>
        <v>100000</v>
      </c>
      <c r="L34" s="84">
        <f>K34</f>
        <v>100000</v>
      </c>
      <c r="M34" s="92">
        <v>0.4</v>
      </c>
      <c r="N34" s="84">
        <f>MIN(L34*M34,30400)</f>
        <v>30400</v>
      </c>
      <c r="O34" s="84">
        <f>IF(L34&gt;76000,L34-76000,0)</f>
        <v>24000</v>
      </c>
      <c r="P34" s="93">
        <v>0.09</v>
      </c>
      <c r="Q34" s="84">
        <f>O34*P34</f>
        <v>2160</v>
      </c>
      <c r="R34" s="84">
        <f>MAX(N34-Q34,0)</f>
        <v>28240</v>
      </c>
      <c r="S34" s="94">
        <f>ROUND((0.01*MIN(500000,R34)+0.0125*MAX(R34-500000,0)),0)</f>
        <v>282</v>
      </c>
      <c r="T34" s="55"/>
      <c r="U34" s="66">
        <v>40</v>
      </c>
      <c r="V34" s="108">
        <f>((U34-1)*J34)+K34</f>
        <v>412000</v>
      </c>
    </row>
    <row r="35" spans="1:22" ht="16.5">
      <c r="A35" s="109" t="str">
        <f>CONCATENATE("(assume dwelling value is ",TEXT(K34,"$0,000"))</f>
        <v>(assume dwelling value is $100,000</v>
      </c>
      <c r="B35" s="106" t="str">
        <f>CONCATENATE(TEXT(U35,"0")," acres")</f>
        <v>80 acres</v>
      </c>
      <c r="C35" s="95">
        <f>V35</f>
        <v>732000</v>
      </c>
      <c r="D35" s="96">
        <f t="shared" si="7"/>
        <v>142.08</v>
      </c>
      <c r="E35" s="69"/>
      <c r="F35" s="55"/>
      <c r="G35" s="56"/>
      <c r="H35" s="101">
        <f>0.01*MIN(500000,$K35)+0.0125*MAX($K35-500000,0)+0.01*MAX($C35-$K35-2140000,0)+0.005*MIN(2140000,$C35-$K35)-S35</f>
        <v>3878</v>
      </c>
      <c r="I35" s="101">
        <f aca="true" t="shared" si="9" ref="I35:J37">I34</f>
        <v>92000</v>
      </c>
      <c r="J35" s="101">
        <f t="shared" si="9"/>
        <v>8000</v>
      </c>
      <c r="K35" s="84">
        <f>I35+J35</f>
        <v>100000</v>
      </c>
      <c r="L35" s="84">
        <f>K35</f>
        <v>100000</v>
      </c>
      <c r="M35" s="92">
        <v>0.4</v>
      </c>
      <c r="N35" s="84">
        <f>MIN(L35*M35,30400)</f>
        <v>30400</v>
      </c>
      <c r="O35" s="84">
        <f>IF(L35&gt;76000,L35-76000,0)</f>
        <v>24000</v>
      </c>
      <c r="P35" s="93">
        <v>0.09</v>
      </c>
      <c r="Q35" s="84">
        <f>O35*P35</f>
        <v>2160</v>
      </c>
      <c r="R35" s="84">
        <f>MAX(N35-Q35,0)</f>
        <v>28240</v>
      </c>
      <c r="S35" s="94">
        <f>ROUND((0.01*MIN(500000,R35)+0.0125*MAX(R35-500000,0)),0)</f>
        <v>282</v>
      </c>
      <c r="T35" s="55"/>
      <c r="U35" s="66">
        <v>80</v>
      </c>
      <c r="V35" s="108">
        <f>((U35-1)*J35)+K35</f>
        <v>732000</v>
      </c>
    </row>
    <row r="36" spans="1:22" ht="16.5">
      <c r="A36" s="109" t="str">
        <f>CONCATENATE("and acreage assessed at ",TEXT(J34,"$0,000"),")")</f>
        <v>and acreage assessed at $8,000)</v>
      </c>
      <c r="B36" s="106" t="str">
        <f>CONCATENATE(TEXT(U36,"0")," acres")</f>
        <v>160 acres</v>
      </c>
      <c r="C36" s="95">
        <f>V36</f>
        <v>1372000</v>
      </c>
      <c r="D36" s="96">
        <f t="shared" si="7"/>
        <v>259.32</v>
      </c>
      <c r="E36" s="69"/>
      <c r="F36" s="55"/>
      <c r="G36" s="56"/>
      <c r="H36" s="101">
        <f>0.01*MIN(500000,$K36)+0.0125*MAX($K36-500000,0)+0.01*MAX($C36-$K36-2140000,0)+0.005*MIN(2140000,$C36-$K36)-S36</f>
        <v>7078</v>
      </c>
      <c r="I36" s="101">
        <f t="shared" si="9"/>
        <v>92000</v>
      </c>
      <c r="J36" s="101">
        <f t="shared" si="9"/>
        <v>8000</v>
      </c>
      <c r="K36" s="84">
        <f>I36+J36</f>
        <v>100000</v>
      </c>
      <c r="L36" s="84">
        <f>K36</f>
        <v>100000</v>
      </c>
      <c r="M36" s="92">
        <v>0.4</v>
      </c>
      <c r="N36" s="84">
        <f>MIN(L36*M36,30400)</f>
        <v>30400</v>
      </c>
      <c r="O36" s="84">
        <f>IF(L36&gt;76000,L36-76000,0)</f>
        <v>24000</v>
      </c>
      <c r="P36" s="93">
        <v>0.09</v>
      </c>
      <c r="Q36" s="84">
        <f>O36*P36</f>
        <v>2160</v>
      </c>
      <c r="R36" s="84">
        <f>MAX(N36-Q36,0)</f>
        <v>28240</v>
      </c>
      <c r="S36" s="94">
        <f>ROUND((0.01*MIN(500000,R36)+0.0125*MAX(R36-500000,0)),0)</f>
        <v>282</v>
      </c>
      <c r="T36" s="55"/>
      <c r="U36" s="66">
        <v>160</v>
      </c>
      <c r="V36" s="108">
        <f>((U36-1)*J36)+K36</f>
        <v>1372000</v>
      </c>
    </row>
    <row r="37" spans="1:22" ht="17.25" thickBot="1">
      <c r="A37" s="98"/>
      <c r="B37" s="110" t="str">
        <f>CONCATENATE(TEXT(U37,"0")," acres")</f>
        <v>320 acres</v>
      </c>
      <c r="C37" s="99">
        <f>V37</f>
        <v>2652000</v>
      </c>
      <c r="D37" s="100">
        <f t="shared" si="7"/>
        <v>569.27</v>
      </c>
      <c r="E37" s="69"/>
      <c r="F37" s="55"/>
      <c r="G37" s="111"/>
      <c r="H37" s="101">
        <f>0.01*MIN(500000,$K37)+0.0125*MAX($K37-500000,0)+0.01*MAX($C37-$K37-2140000,0)+0.005*MIN(2140000,$C37-$K37)-S37</f>
        <v>15538</v>
      </c>
      <c r="I37" s="101">
        <f t="shared" si="9"/>
        <v>92000</v>
      </c>
      <c r="J37" s="101">
        <f t="shared" si="9"/>
        <v>8000</v>
      </c>
      <c r="K37" s="84">
        <f>I37+J37</f>
        <v>100000</v>
      </c>
      <c r="L37" s="84">
        <f>K37</f>
        <v>100000</v>
      </c>
      <c r="M37" s="92">
        <v>0.4</v>
      </c>
      <c r="N37" s="84">
        <f>MIN(L37*M37,30400)</f>
        <v>30400</v>
      </c>
      <c r="O37" s="84">
        <f>IF(L37&gt;76000,L37-76000,0)</f>
        <v>24000</v>
      </c>
      <c r="P37" s="93">
        <v>0.09</v>
      </c>
      <c r="Q37" s="84">
        <f>O37*P37</f>
        <v>2160</v>
      </c>
      <c r="R37" s="84">
        <f>MAX(N37-Q37,0)</f>
        <v>28240</v>
      </c>
      <c r="S37" s="94">
        <f>ROUND((0.01*MIN(500000,R37)+0.0125*MAX(R37-500000,0)),0)</f>
        <v>282</v>
      </c>
      <c r="T37" s="55"/>
      <c r="U37" s="66">
        <v>320</v>
      </c>
      <c r="V37" s="108">
        <f>((U37-1)*J37)+K37</f>
        <v>2652000</v>
      </c>
    </row>
    <row r="38" spans="1:21" ht="15.75">
      <c r="A38" s="85" t="s">
        <v>450</v>
      </c>
      <c r="B38" s="85"/>
      <c r="C38" s="86">
        <v>4000</v>
      </c>
      <c r="D38" s="87">
        <f t="shared" si="7"/>
        <v>1.47</v>
      </c>
      <c r="E38" s="69"/>
      <c r="F38" s="55"/>
      <c r="G38" s="56"/>
      <c r="H38" s="88">
        <f>C38*0.01</f>
        <v>40</v>
      </c>
      <c r="I38" s="55"/>
      <c r="J38" s="10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7"/>
    </row>
    <row r="39" spans="1:21" ht="15.75">
      <c r="A39" s="85" t="s">
        <v>451</v>
      </c>
      <c r="B39" s="85"/>
      <c r="C39" s="95">
        <v>6000</v>
      </c>
      <c r="D39" s="96">
        <f t="shared" si="7"/>
        <v>2.2</v>
      </c>
      <c r="E39" s="69"/>
      <c r="F39" s="55"/>
      <c r="G39" s="56"/>
      <c r="H39" s="88">
        <f>C39*0.01</f>
        <v>60</v>
      </c>
      <c r="I39" s="55"/>
      <c r="J39" s="10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7"/>
    </row>
    <row r="40" spans="1:21" ht="15.75">
      <c r="A40" s="55"/>
      <c r="B40" s="55"/>
      <c r="C40" s="95">
        <v>8000</v>
      </c>
      <c r="D40" s="96">
        <f t="shared" si="7"/>
        <v>2.93</v>
      </c>
      <c r="E40" s="69"/>
      <c r="F40" s="55"/>
      <c r="G40" s="56"/>
      <c r="H40" s="88">
        <f>C40*0.01</f>
        <v>80</v>
      </c>
      <c r="I40" s="55"/>
      <c r="J40" s="97">
        <v>0.4500000000000002</v>
      </c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7"/>
    </row>
    <row r="41" spans="1:21" ht="15.75">
      <c r="A41" s="55"/>
      <c r="B41" s="55"/>
      <c r="C41" s="95">
        <v>10000</v>
      </c>
      <c r="D41" s="96">
        <f t="shared" si="7"/>
        <v>3.66</v>
      </c>
      <c r="E41" s="69"/>
      <c r="F41" s="55"/>
      <c r="G41" s="56"/>
      <c r="H41" s="88">
        <f>C41*0.01</f>
        <v>100</v>
      </c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7"/>
    </row>
    <row r="42" spans="1:21" ht="16.5" thickBot="1">
      <c r="A42" s="98"/>
      <c r="B42" s="98"/>
      <c r="C42" s="99">
        <v>12000</v>
      </c>
      <c r="D42" s="100">
        <f t="shared" si="7"/>
        <v>4.4</v>
      </c>
      <c r="E42" s="69"/>
      <c r="F42" s="55"/>
      <c r="G42" s="56"/>
      <c r="H42" s="88">
        <f>C42*0.01</f>
        <v>120</v>
      </c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7"/>
    </row>
    <row r="43" spans="1:21" ht="15.75">
      <c r="A43" s="55"/>
      <c r="B43" s="55"/>
      <c r="C43" s="55"/>
      <c r="D43" s="55"/>
      <c r="E43" s="55"/>
      <c r="F43" s="55"/>
      <c r="G43" s="56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7"/>
    </row>
    <row r="44" spans="1:21" ht="15.75">
      <c r="A44" s="56"/>
      <c r="B44" s="56"/>
      <c r="C44" s="56"/>
      <c r="D44" s="56"/>
      <c r="E44" s="56"/>
      <c r="F44" s="56"/>
      <c r="G44" s="56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7"/>
    </row>
    <row r="45" spans="1:21" ht="15.75">
      <c r="A45" s="56"/>
      <c r="B45" s="56"/>
      <c r="C45" s="56"/>
      <c r="D45" s="56"/>
      <c r="E45" s="56"/>
      <c r="F45" s="56"/>
      <c r="G45" s="56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7"/>
    </row>
    <row r="46" spans="1:21" ht="15.75">
      <c r="A46" s="56"/>
      <c r="B46" s="56"/>
      <c r="C46" s="56"/>
      <c r="D46" s="56"/>
      <c r="E46" s="56"/>
      <c r="F46" s="56"/>
      <c r="G46" s="56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7"/>
    </row>
    <row r="47" spans="1:21" ht="15.75">
      <c r="A47" s="56"/>
      <c r="B47" s="56"/>
      <c r="C47" s="56"/>
      <c r="D47" s="56"/>
      <c r="E47" s="56"/>
      <c r="F47" s="56"/>
      <c r="G47" s="56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7"/>
    </row>
    <row r="48" spans="1:21" ht="15.75">
      <c r="A48" s="56"/>
      <c r="B48" s="56"/>
      <c r="C48" s="56"/>
      <c r="D48" s="56"/>
      <c r="E48" s="56"/>
      <c r="F48" s="56"/>
      <c r="G48" s="56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7"/>
    </row>
    <row r="49" spans="1:21" ht="15.75">
      <c r="A49" s="56"/>
      <c r="B49" s="56"/>
      <c r="C49" s="56"/>
      <c r="D49" s="56"/>
      <c r="E49" s="56"/>
      <c r="F49" s="56"/>
      <c r="G49" s="56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7"/>
    </row>
    <row r="50" spans="1:21" ht="15.75">
      <c r="A50" s="56"/>
      <c r="B50" s="56"/>
      <c r="C50" s="56"/>
      <c r="D50" s="56"/>
      <c r="E50" s="56"/>
      <c r="F50" s="56"/>
      <c r="G50" s="56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7"/>
    </row>
    <row r="51" spans="1:21" ht="15.75">
      <c r="A51" s="56"/>
      <c r="B51" s="56"/>
      <c r="C51" s="56"/>
      <c r="D51" s="56"/>
      <c r="E51" s="56"/>
      <c r="F51" s="56"/>
      <c r="G51" s="56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7"/>
    </row>
    <row r="52" spans="1:21" ht="15.75">
      <c r="A52" s="56"/>
      <c r="B52" s="56"/>
      <c r="C52" s="56"/>
      <c r="D52" s="56"/>
      <c r="E52" s="56"/>
      <c r="F52" s="56"/>
      <c r="G52" s="56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7"/>
    </row>
    <row r="53" spans="1:21" ht="15.75">
      <c r="A53" s="56"/>
      <c r="B53" s="56"/>
      <c r="C53" s="56"/>
      <c r="D53" s="56"/>
      <c r="E53" s="56"/>
      <c r="F53" s="56"/>
      <c r="G53" s="56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7"/>
    </row>
  </sheetData>
  <sheetProtection/>
  <mergeCells count="1">
    <mergeCell ref="A5:F5"/>
  </mergeCells>
  <printOptions/>
  <pageMargins left="0.7" right="0.7" top="0.75" bottom="0.75" header="0.3" footer="0.3"/>
  <pageSetup fitToHeight="1" fitToWidth="1" horizontalDpi="600" verticalDpi="600" orientation="portrait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PageLayoutView="0" workbookViewId="0" topLeftCell="A1">
      <selection activeCell="A1" sqref="A1"/>
    </sheetView>
  </sheetViews>
  <sheetFormatPr defaultColWidth="9.00390625" defaultRowHeight="15.75"/>
  <cols>
    <col min="1" max="1" width="17.125" style="113" customWidth="1"/>
    <col min="2" max="2" width="25.75390625" style="113" customWidth="1"/>
    <col min="3" max="7" width="15.625" style="113" customWidth="1"/>
    <col min="8" max="8" width="1.625" style="113" customWidth="1"/>
    <col min="9" max="9" width="9.00390625" style="113" customWidth="1"/>
    <col min="10" max="10" width="10.125" style="113" bestFit="1" customWidth="1"/>
    <col min="11" max="11" width="13.75390625" style="113" bestFit="1" customWidth="1"/>
    <col min="12" max="12" width="11.125" style="113" bestFit="1" customWidth="1"/>
    <col min="13" max="13" width="20.75390625" style="113" customWidth="1"/>
    <col min="14" max="14" width="11.625" style="113" bestFit="1" customWidth="1"/>
    <col min="15" max="16384" width="9.00390625" style="113" customWidth="1"/>
  </cols>
  <sheetData>
    <row r="1" ht="22.5">
      <c r="A1" s="112" t="s">
        <v>452</v>
      </c>
    </row>
    <row r="2" ht="15.75">
      <c r="A2" s="114" t="s">
        <v>453</v>
      </c>
    </row>
    <row r="3" ht="15.75"/>
    <row r="4" spans="1:4" ht="15.75">
      <c r="A4" s="115" t="s">
        <v>454</v>
      </c>
      <c r="B4" s="116"/>
      <c r="C4" s="116"/>
      <c r="D4" s="116"/>
    </row>
    <row r="5" spans="1:8" ht="15.75">
      <c r="A5" s="117" t="s">
        <v>455</v>
      </c>
      <c r="B5" s="118" t="s">
        <v>456</v>
      </c>
      <c r="C5" s="119"/>
      <c r="D5" s="119"/>
      <c r="E5" s="119"/>
      <c r="F5" s="119"/>
      <c r="G5" s="119"/>
      <c r="H5" s="119"/>
    </row>
    <row r="6" spans="1:2" ht="15.75">
      <c r="A6" s="120">
        <v>42221</v>
      </c>
      <c r="B6" s="114" t="s">
        <v>457</v>
      </c>
    </row>
    <row r="7" spans="1:2" ht="15.75">
      <c r="A7" s="120"/>
      <c r="B7" s="121"/>
    </row>
    <row r="8" spans="1:7" ht="15.75">
      <c r="A8" s="122" t="s">
        <v>458</v>
      </c>
      <c r="B8" s="123"/>
      <c r="C8" s="124"/>
      <c r="D8" s="124"/>
      <c r="E8" s="124"/>
      <c r="F8" s="124"/>
      <c r="G8" s="124"/>
    </row>
    <row r="9" spans="1:7" ht="15.75">
      <c r="A9" s="122"/>
      <c r="B9" s="124" t="s">
        <v>459</v>
      </c>
      <c r="C9" s="124"/>
      <c r="D9" s="124"/>
      <c r="E9" s="124"/>
      <c r="F9" s="124"/>
      <c r="G9" s="124"/>
    </row>
    <row r="10" spans="1:7" ht="15.75">
      <c r="A10" s="125"/>
      <c r="B10" s="124" t="s">
        <v>460</v>
      </c>
      <c r="C10" s="124"/>
      <c r="D10" s="124"/>
      <c r="E10" s="124"/>
      <c r="F10" s="124"/>
      <c r="G10" s="124"/>
    </row>
    <row r="11" spans="1:7" ht="15.75">
      <c r="A11" s="125"/>
      <c r="B11" s="124" t="s">
        <v>461</v>
      </c>
      <c r="C11" s="124"/>
      <c r="D11" s="124"/>
      <c r="E11" s="124"/>
      <c r="F11" s="124"/>
      <c r="G11" s="124"/>
    </row>
    <row r="12" spans="1:7" ht="15.75">
      <c r="A12" s="125"/>
      <c r="B12" s="126" t="s">
        <v>462</v>
      </c>
      <c r="C12" s="124"/>
      <c r="D12" s="124"/>
      <c r="E12" s="124"/>
      <c r="F12" s="124"/>
      <c r="G12" s="124"/>
    </row>
    <row r="13" spans="1:7" ht="15.75">
      <c r="A13" s="125"/>
      <c r="B13" s="126" t="s">
        <v>463</v>
      </c>
      <c r="C13" s="124"/>
      <c r="D13" s="124"/>
      <c r="E13" s="124"/>
      <c r="F13" s="124"/>
      <c r="G13" s="124"/>
    </row>
    <row r="14" spans="1:7" ht="15.75">
      <c r="A14" s="124"/>
      <c r="B14" s="126" t="s">
        <v>464</v>
      </c>
      <c r="C14" s="124"/>
      <c r="D14" s="124"/>
      <c r="E14" s="124"/>
      <c r="F14" s="124"/>
      <c r="G14" s="124"/>
    </row>
    <row r="15" spans="1:7" ht="15.75">
      <c r="A15" s="122" t="s">
        <v>465</v>
      </c>
      <c r="B15" s="126"/>
      <c r="C15" s="124"/>
      <c r="D15" s="124"/>
      <c r="E15" s="124"/>
      <c r="F15" s="124"/>
      <c r="G15" s="124"/>
    </row>
    <row r="16" spans="1:7" ht="15.75">
      <c r="A16" s="124"/>
      <c r="B16" s="126" t="s">
        <v>466</v>
      </c>
      <c r="C16" s="124"/>
      <c r="D16" s="124"/>
      <c r="E16" s="124"/>
      <c r="F16" s="124"/>
      <c r="G16" s="124"/>
    </row>
    <row r="17" spans="1:7" ht="15.75">
      <c r="A17" s="124"/>
      <c r="B17" s="126" t="s">
        <v>467</v>
      </c>
      <c r="C17" s="124"/>
      <c r="D17" s="124"/>
      <c r="E17" s="124"/>
      <c r="F17" s="124"/>
      <c r="G17" s="124"/>
    </row>
    <row r="18" spans="1:8" ht="15.75">
      <c r="A18" s="194" t="s">
        <v>468</v>
      </c>
      <c r="B18" s="194"/>
      <c r="C18" s="194"/>
      <c r="D18" s="194"/>
      <c r="E18" s="194"/>
      <c r="F18" s="194"/>
      <c r="G18" s="194"/>
      <c r="H18" s="194"/>
    </row>
    <row r="19" spans="1:8" ht="31.5">
      <c r="A19" s="127"/>
      <c r="B19" s="128"/>
      <c r="C19" s="129" t="s">
        <v>469</v>
      </c>
      <c r="D19" s="129" t="s">
        <v>470</v>
      </c>
      <c r="E19" s="129" t="s">
        <v>471</v>
      </c>
      <c r="F19" s="129"/>
      <c r="G19" s="127"/>
      <c r="H19" s="116"/>
    </row>
    <row r="20" spans="1:8" ht="15.75">
      <c r="A20" s="127"/>
      <c r="B20" s="128"/>
      <c r="C20" s="129" t="s">
        <v>472</v>
      </c>
      <c r="D20" s="129" t="s">
        <v>472</v>
      </c>
      <c r="E20" s="129" t="s">
        <v>472</v>
      </c>
      <c r="F20" s="129"/>
      <c r="G20" s="127"/>
      <c r="H20" s="116"/>
    </row>
    <row r="21" spans="1:13" ht="15.75" hidden="1">
      <c r="A21" s="127"/>
      <c r="B21" s="128" t="s">
        <v>473</v>
      </c>
      <c r="C21" s="129">
        <v>1869.91</v>
      </c>
      <c r="D21" s="129">
        <f>C21*1.02</f>
        <v>1907.3082000000002</v>
      </c>
      <c r="E21" s="129">
        <f>D21*1.02</f>
        <v>1945.4543640000002</v>
      </c>
      <c r="F21" s="129"/>
      <c r="G21" s="127"/>
      <c r="H21" s="116"/>
      <c r="L21" s="113" t="s">
        <v>474</v>
      </c>
      <c r="M21" s="130">
        <v>76085565</v>
      </c>
    </row>
    <row r="22" spans="1:14" ht="15.75">
      <c r="A22" s="127"/>
      <c r="B22" s="128" t="s">
        <v>475</v>
      </c>
      <c r="C22" s="131">
        <v>3632.8</v>
      </c>
      <c r="D22" s="131">
        <f>C22</f>
        <v>3632.8</v>
      </c>
      <c r="E22" s="131">
        <f>D22</f>
        <v>3632.8</v>
      </c>
      <c r="F22" s="129"/>
      <c r="G22" s="127"/>
      <c r="H22" s="116"/>
      <c r="L22" s="113" t="s">
        <v>476</v>
      </c>
      <c r="M22" s="132">
        <v>76851520</v>
      </c>
      <c r="N22" s="133">
        <f>(M22-M21)/M21</f>
        <v>0.010067021254294425</v>
      </c>
    </row>
    <row r="23" spans="1:14" ht="18">
      <c r="A23" s="127"/>
      <c r="B23" s="128" t="s">
        <v>477</v>
      </c>
      <c r="C23" s="134">
        <v>424</v>
      </c>
      <c r="D23" s="134">
        <v>424</v>
      </c>
      <c r="E23" s="134">
        <v>424</v>
      </c>
      <c r="F23" s="129"/>
      <c r="G23" s="127"/>
      <c r="H23" s="116"/>
      <c r="L23" s="113" t="s">
        <v>478</v>
      </c>
      <c r="M23" s="132">
        <v>77522725</v>
      </c>
      <c r="N23" s="133">
        <f>(M23-M22)/M22</f>
        <v>0.008733789520363423</v>
      </c>
    </row>
    <row r="24" spans="1:14" ht="15.75">
      <c r="A24" s="127"/>
      <c r="B24" s="128" t="s">
        <v>479</v>
      </c>
      <c r="C24" s="131">
        <f>C22-C23</f>
        <v>3208.8</v>
      </c>
      <c r="D24" s="131">
        <f>D22-D23</f>
        <v>3208.8</v>
      </c>
      <c r="E24" s="131">
        <f>E22-E23</f>
        <v>3208.8</v>
      </c>
      <c r="F24" s="129"/>
      <c r="G24" s="127"/>
      <c r="H24" s="116"/>
      <c r="K24" s="135"/>
      <c r="L24" s="113" t="s">
        <v>480</v>
      </c>
      <c r="M24" s="132">
        <v>80959335</v>
      </c>
      <c r="N24" s="133">
        <f>(M24-M23)/M23</f>
        <v>0.04433035603431123</v>
      </c>
    </row>
    <row r="25" spans="1:16" ht="15.75">
      <c r="A25" s="127"/>
      <c r="B25" s="128" t="s">
        <v>481</v>
      </c>
      <c r="C25" s="131">
        <v>0</v>
      </c>
      <c r="D25" s="131">
        <v>0</v>
      </c>
      <c r="E25" s="131">
        <v>0</v>
      </c>
      <c r="F25" s="129"/>
      <c r="G25" s="127"/>
      <c r="H25" s="116"/>
      <c r="K25" s="133"/>
      <c r="N25" s="136">
        <f>AVERAGE(N22:N24)</f>
        <v>0.021043722269656357</v>
      </c>
      <c r="O25" s="137">
        <v>0.01</v>
      </c>
      <c r="P25" s="113" t="s">
        <v>482</v>
      </c>
    </row>
    <row r="26" spans="1:8" ht="15.75">
      <c r="A26" s="127"/>
      <c r="B26" s="128" t="s">
        <v>483</v>
      </c>
      <c r="C26" s="131">
        <v>0</v>
      </c>
      <c r="D26" s="131">
        <f>460*0</f>
        <v>0</v>
      </c>
      <c r="E26" s="138">
        <f>-3208.8</f>
        <v>-3208.8</v>
      </c>
      <c r="F26" s="129"/>
      <c r="G26" s="127"/>
      <c r="H26" s="116"/>
    </row>
    <row r="27" spans="1:8" ht="18">
      <c r="A27" s="127"/>
      <c r="B27" s="128" t="s">
        <v>484</v>
      </c>
      <c r="C27" s="134">
        <v>0</v>
      </c>
      <c r="D27" s="134">
        <v>0</v>
      </c>
      <c r="E27" s="139">
        <v>3208.8</v>
      </c>
      <c r="F27" s="129"/>
      <c r="G27" s="127"/>
      <c r="H27" s="116"/>
    </row>
    <row r="28" spans="1:8" ht="15.75">
      <c r="A28" s="127"/>
      <c r="B28" s="128" t="s">
        <v>485</v>
      </c>
      <c r="C28" s="131">
        <f>SUM(C24:C27)</f>
        <v>3208.8</v>
      </c>
      <c r="D28" s="131">
        <f>SUM(D24:D27)</f>
        <v>3208.8</v>
      </c>
      <c r="E28" s="131">
        <f>SUM(E24:E27)</f>
        <v>3208.8</v>
      </c>
      <c r="F28" s="129"/>
      <c r="G28" s="127"/>
      <c r="H28" s="116"/>
    </row>
    <row r="29" spans="1:8" ht="15.75">
      <c r="A29" s="194" t="s">
        <v>486</v>
      </c>
      <c r="B29" s="194"/>
      <c r="C29" s="194"/>
      <c r="D29" s="194"/>
      <c r="E29" s="194"/>
      <c r="F29" s="194"/>
      <c r="G29" s="194"/>
      <c r="H29" s="194"/>
    </row>
    <row r="30" spans="2:13" ht="47.25">
      <c r="B30" s="116"/>
      <c r="C30" s="140" t="s">
        <v>487</v>
      </c>
      <c r="D30" s="140" t="s">
        <v>488</v>
      </c>
      <c r="E30" s="140" t="s">
        <v>489</v>
      </c>
      <c r="F30" s="140" t="s">
        <v>490</v>
      </c>
      <c r="M30" s="140" t="s">
        <v>491</v>
      </c>
    </row>
    <row r="31" spans="2:13" ht="15.75">
      <c r="B31" s="141" t="s">
        <v>492</v>
      </c>
      <c r="C31" s="142">
        <v>228.2</v>
      </c>
      <c r="D31" s="142">
        <f aca="true" t="shared" si="0" ref="D31:F32">C31</f>
        <v>228.2</v>
      </c>
      <c r="E31" s="142">
        <f t="shared" si="0"/>
        <v>228.2</v>
      </c>
      <c r="F31" s="142">
        <f t="shared" si="0"/>
        <v>228.2</v>
      </c>
      <c r="J31" s="130"/>
      <c r="K31" s="143"/>
      <c r="L31" s="144" t="s">
        <v>493</v>
      </c>
      <c r="M31" s="135">
        <v>880000</v>
      </c>
    </row>
    <row r="32" spans="2:13" ht="15.75">
      <c r="B32" s="141" t="s">
        <v>494</v>
      </c>
      <c r="C32" s="142">
        <v>291.4</v>
      </c>
      <c r="D32" s="142">
        <f t="shared" si="0"/>
        <v>291.4</v>
      </c>
      <c r="E32" s="142">
        <f t="shared" si="0"/>
        <v>291.4</v>
      </c>
      <c r="F32" s="142">
        <f t="shared" si="0"/>
        <v>291.4</v>
      </c>
      <c r="J32" s="130"/>
      <c r="K32" s="143"/>
      <c r="L32" s="144" t="s">
        <v>495</v>
      </c>
      <c r="M32" s="135">
        <v>510000</v>
      </c>
    </row>
    <row r="33" spans="2:13" ht="15.75">
      <c r="B33" s="141" t="s">
        <v>496</v>
      </c>
      <c r="C33" s="145">
        <f>M24</f>
        <v>80959335</v>
      </c>
      <c r="D33" s="145">
        <f>C33*(1+$O$25)</f>
        <v>81768928.35</v>
      </c>
      <c r="E33" s="145">
        <f>D33*(1+$O$25)</f>
        <v>82586617.6335</v>
      </c>
      <c r="F33" s="145">
        <f>E33</f>
        <v>82586617.6335</v>
      </c>
      <c r="K33" s="143"/>
      <c r="L33" s="144" t="s">
        <v>497</v>
      </c>
      <c r="M33" s="135">
        <v>290000</v>
      </c>
    </row>
    <row r="34" spans="1:12" ht="15.75">
      <c r="A34" s="146"/>
      <c r="B34" s="147" t="s">
        <v>498</v>
      </c>
      <c r="C34" s="146">
        <f>C28</f>
        <v>3208.8</v>
      </c>
      <c r="D34" s="146">
        <f>D28</f>
        <v>3208.8</v>
      </c>
      <c r="E34" s="146">
        <f>E28</f>
        <v>3208.8</v>
      </c>
      <c r="F34" s="146">
        <f>E27</f>
        <v>3208.8</v>
      </c>
      <c r="G34" s="135"/>
      <c r="H34" s="135"/>
      <c r="K34" s="143"/>
      <c r="L34" s="143"/>
    </row>
    <row r="35" spans="2:12" ht="15.75">
      <c r="B35" s="141" t="s">
        <v>499</v>
      </c>
      <c r="C35" s="130">
        <f>C31*C34</f>
        <v>732248.16</v>
      </c>
      <c r="D35" s="130">
        <f>D31*D34</f>
        <v>732248.16</v>
      </c>
      <c r="E35" s="130">
        <f>E31*E34</f>
        <v>732248.16</v>
      </c>
      <c r="F35" s="130">
        <f>F31*F34</f>
        <v>732248.16</v>
      </c>
      <c r="G35" s="135"/>
      <c r="H35" s="135"/>
      <c r="J35" s="143"/>
      <c r="K35" s="143"/>
      <c r="L35" s="143"/>
    </row>
    <row r="36" spans="2:12" ht="15.75">
      <c r="B36" s="141" t="s">
        <v>500</v>
      </c>
      <c r="C36" s="148">
        <f>C35-(MIN(C34,300)*C31*MIN((($M23/C32)/880000),1)+IF(C34&gt;760,(C34-760)*C31*MIN((($M23/C32)/290000),1),0)+MIN(760-300,C34-300)*C31*MIN((($M23/C32)/510000),1))</f>
        <v>144156.83577707445</v>
      </c>
      <c r="D36" s="148">
        <f>D35-(MIN(D34,300)*D31*MIN((($C33/D32)/880000),1)+IF(D34&gt;760,(D34-760)*D31*MIN((($C33/D32)/290000),1),0)+MIN(760-300,D34-300)*D31*MIN((($C33/D32)/510000),1))</f>
        <v>118086.53799358266</v>
      </c>
      <c r="E36" s="148">
        <f>E35-(MIN(E34,300)*E31*MIN((($D33/E32)/880000),1)+IF(E34&gt;760,(E34-760)*E31*MIN((($D33/E32)/290000),1),0)+MIN(760-300,E34-300)*E31*MIN((($D33/E32)/510000),1))</f>
        <v>111944.92177351855</v>
      </c>
      <c r="F36" s="148">
        <f>F35-(MIN(F34,300)*F31*MIN((($D33/F32)/880000),1)+IF(F34&gt;760,(F34-760)*F31*MIN((($D33/F32)/290000),1),0)+MIN(760-300,F34-300)*F31*MIN((($D33/F32)/510000),1))</f>
        <v>111944.92177351855</v>
      </c>
      <c r="G36" s="135"/>
      <c r="H36" s="135"/>
      <c r="K36" s="143"/>
      <c r="L36" s="143"/>
    </row>
    <row r="37" spans="2:13" ht="15.75">
      <c r="B37" s="141" t="s">
        <v>501</v>
      </c>
      <c r="C37" s="149">
        <f>176434.42</f>
        <v>176434.42</v>
      </c>
      <c r="D37" s="149">
        <f>C37</f>
        <v>176434.42</v>
      </c>
      <c r="E37" s="149">
        <f>D37</f>
        <v>176434.42</v>
      </c>
      <c r="F37" s="149">
        <f>E37</f>
        <v>176434.42</v>
      </c>
      <c r="G37" s="135"/>
      <c r="H37" s="135"/>
      <c r="J37" s="143"/>
      <c r="L37" s="143"/>
      <c r="M37" s="143"/>
    </row>
    <row r="38" spans="2:6" ht="15.75">
      <c r="B38" s="141" t="s">
        <v>502</v>
      </c>
      <c r="C38" s="150">
        <f>C35-MAX(C36,C37)</f>
        <v>555813.74</v>
      </c>
      <c r="D38" s="150">
        <f>D35-MAX(D36,D37)</f>
        <v>555813.74</v>
      </c>
      <c r="E38" s="150">
        <f>E35-MAX(E36,E37)</f>
        <v>555813.74</v>
      </c>
      <c r="F38" s="150">
        <f>F35-MAX(F36,F37)</f>
        <v>555813.74</v>
      </c>
    </row>
    <row r="39" spans="1:13" ht="15.75">
      <c r="A39" s="151"/>
      <c r="B39" s="141" t="s">
        <v>503</v>
      </c>
      <c r="C39" s="152">
        <f>ROUND(C38/C33,7)</f>
        <v>0.0068653</v>
      </c>
      <c r="D39" s="152">
        <f>ROUND(D38/D33,7)</f>
        <v>0.0067974</v>
      </c>
      <c r="E39" s="152">
        <f>ROUND(E38/E33,7)</f>
        <v>0.0067301</v>
      </c>
      <c r="F39" s="152">
        <f>ROUND(F38/F33,7)</f>
        <v>0.0067301</v>
      </c>
      <c r="M39" s="143"/>
    </row>
    <row r="40" spans="1:8" ht="15.75">
      <c r="A40" s="194" t="s">
        <v>504</v>
      </c>
      <c r="B40" s="194"/>
      <c r="C40" s="194"/>
      <c r="D40" s="194"/>
      <c r="E40" s="194"/>
      <c r="F40" s="194"/>
      <c r="G40" s="194"/>
      <c r="H40" s="194"/>
    </row>
    <row r="41" spans="3:5" ht="48" thickBot="1">
      <c r="C41" s="153" t="s">
        <v>505</v>
      </c>
      <c r="D41" s="153" t="s">
        <v>506</v>
      </c>
      <c r="E41" s="153" t="s">
        <v>2644</v>
      </c>
    </row>
    <row r="42" spans="1:5" ht="16.5" thickBot="1">
      <c r="A42" s="154"/>
      <c r="B42" s="155" t="s">
        <v>507</v>
      </c>
      <c r="C42" s="156">
        <f>-E39</f>
        <v>-0.0067301</v>
      </c>
      <c r="D42" s="156">
        <f>F39</f>
        <v>0.0067301</v>
      </c>
      <c r="E42" s="157"/>
    </row>
    <row r="43" spans="2:5" ht="15.75">
      <c r="B43" s="141" t="s">
        <v>508</v>
      </c>
      <c r="C43" s="153"/>
      <c r="D43" s="153"/>
      <c r="E43" s="153"/>
    </row>
    <row r="44" spans="2:5" ht="15.75">
      <c r="B44" s="158">
        <v>50000</v>
      </c>
      <c r="C44" s="159">
        <f>ROUND($B44*$C$42,2)</f>
        <v>-336.51</v>
      </c>
      <c r="D44" s="159">
        <f>ROUND($B44*$D$42,2)</f>
        <v>336.51</v>
      </c>
      <c r="E44" s="159">
        <f>C44+D44</f>
        <v>0</v>
      </c>
    </row>
    <row r="45" spans="2:6" ht="15.75">
      <c r="B45" s="160">
        <f>B44+25000</f>
        <v>75000</v>
      </c>
      <c r="C45" s="161">
        <f aca="true" t="shared" si="1" ref="C45:C58">ROUND($B45*$C$42,2)</f>
        <v>-504.76</v>
      </c>
      <c r="D45" s="161">
        <f aca="true" t="shared" si="2" ref="D45:D58">ROUND($B45*$D$42,2)</f>
        <v>504.76</v>
      </c>
      <c r="E45" s="159">
        <f aca="true" t="shared" si="3" ref="E45:E58">C45+D45</f>
        <v>0</v>
      </c>
      <c r="F45" s="143"/>
    </row>
    <row r="46" spans="2:6" ht="15.75">
      <c r="B46" s="160">
        <f aca="true" t="shared" si="4" ref="B46:B54">B45+25000</f>
        <v>100000</v>
      </c>
      <c r="C46" s="161">
        <f t="shared" si="1"/>
        <v>-673.01</v>
      </c>
      <c r="D46" s="161">
        <f t="shared" si="2"/>
        <v>673.01</v>
      </c>
      <c r="E46" s="159">
        <f t="shared" si="3"/>
        <v>0</v>
      </c>
      <c r="F46" s="143"/>
    </row>
    <row r="47" spans="2:5" ht="15.75">
      <c r="B47" s="160">
        <f t="shared" si="4"/>
        <v>125000</v>
      </c>
      <c r="C47" s="161">
        <f t="shared" si="1"/>
        <v>-841.26</v>
      </c>
      <c r="D47" s="161">
        <f t="shared" si="2"/>
        <v>841.26</v>
      </c>
      <c r="E47" s="159">
        <f t="shared" si="3"/>
        <v>0</v>
      </c>
    </row>
    <row r="48" spans="2:5" ht="15.75">
      <c r="B48" s="160">
        <f t="shared" si="4"/>
        <v>150000</v>
      </c>
      <c r="C48" s="161">
        <f t="shared" si="1"/>
        <v>-1009.52</v>
      </c>
      <c r="D48" s="161">
        <f t="shared" si="2"/>
        <v>1009.52</v>
      </c>
      <c r="E48" s="159">
        <f t="shared" si="3"/>
        <v>0</v>
      </c>
    </row>
    <row r="49" spans="2:5" ht="15.75">
      <c r="B49" s="160">
        <f t="shared" si="4"/>
        <v>175000</v>
      </c>
      <c r="C49" s="161">
        <f t="shared" si="1"/>
        <v>-1177.77</v>
      </c>
      <c r="D49" s="161">
        <f t="shared" si="2"/>
        <v>1177.77</v>
      </c>
      <c r="E49" s="159">
        <f t="shared" si="3"/>
        <v>0</v>
      </c>
    </row>
    <row r="50" spans="2:5" ht="15.75">
      <c r="B50" s="160">
        <f t="shared" si="4"/>
        <v>200000</v>
      </c>
      <c r="C50" s="161">
        <f t="shared" si="1"/>
        <v>-1346.02</v>
      </c>
      <c r="D50" s="161">
        <f t="shared" si="2"/>
        <v>1346.02</v>
      </c>
      <c r="E50" s="159">
        <f t="shared" si="3"/>
        <v>0</v>
      </c>
    </row>
    <row r="51" spans="2:5" ht="15.75">
      <c r="B51" s="160">
        <f t="shared" si="4"/>
        <v>225000</v>
      </c>
      <c r="C51" s="161">
        <f t="shared" si="1"/>
        <v>-1514.27</v>
      </c>
      <c r="D51" s="161">
        <f t="shared" si="2"/>
        <v>1514.27</v>
      </c>
      <c r="E51" s="159">
        <f t="shared" si="3"/>
        <v>0</v>
      </c>
    </row>
    <row r="52" spans="2:5" ht="15.75">
      <c r="B52" s="160">
        <f t="shared" si="4"/>
        <v>250000</v>
      </c>
      <c r="C52" s="161">
        <f t="shared" si="1"/>
        <v>-1682.53</v>
      </c>
      <c r="D52" s="161">
        <f t="shared" si="2"/>
        <v>1682.53</v>
      </c>
      <c r="E52" s="159">
        <f t="shared" si="3"/>
        <v>0</v>
      </c>
    </row>
    <row r="53" spans="2:5" ht="15.75">
      <c r="B53" s="160">
        <f t="shared" si="4"/>
        <v>275000</v>
      </c>
      <c r="C53" s="161">
        <f t="shared" si="1"/>
        <v>-1850.78</v>
      </c>
      <c r="D53" s="161">
        <f t="shared" si="2"/>
        <v>1850.78</v>
      </c>
      <c r="E53" s="159">
        <f t="shared" si="3"/>
        <v>0</v>
      </c>
    </row>
    <row r="54" spans="2:5" ht="15.75">
      <c r="B54" s="160">
        <f t="shared" si="4"/>
        <v>300000</v>
      </c>
      <c r="C54" s="161">
        <f t="shared" si="1"/>
        <v>-2019.03</v>
      </c>
      <c r="D54" s="161">
        <f t="shared" si="2"/>
        <v>2019.03</v>
      </c>
      <c r="E54" s="159">
        <f t="shared" si="3"/>
        <v>0</v>
      </c>
    </row>
    <row r="55" spans="2:5" ht="15.75">
      <c r="B55" s="160">
        <f>B54+50000</f>
        <v>350000</v>
      </c>
      <c r="C55" s="161">
        <f t="shared" si="1"/>
        <v>-2355.54</v>
      </c>
      <c r="D55" s="161">
        <f t="shared" si="2"/>
        <v>2355.54</v>
      </c>
      <c r="E55" s="159">
        <f t="shared" si="3"/>
        <v>0</v>
      </c>
    </row>
    <row r="56" spans="2:5" ht="15.75">
      <c r="B56" s="160">
        <f>B55+50000</f>
        <v>400000</v>
      </c>
      <c r="C56" s="161">
        <f t="shared" si="1"/>
        <v>-2692.04</v>
      </c>
      <c r="D56" s="161">
        <f t="shared" si="2"/>
        <v>2692.04</v>
      </c>
      <c r="E56" s="159">
        <f t="shared" si="3"/>
        <v>0</v>
      </c>
    </row>
    <row r="57" spans="2:5" ht="15.75">
      <c r="B57" s="160">
        <f>B56+50000</f>
        <v>450000</v>
      </c>
      <c r="C57" s="161">
        <f t="shared" si="1"/>
        <v>-3028.55</v>
      </c>
      <c r="D57" s="161">
        <f t="shared" si="2"/>
        <v>3028.55</v>
      </c>
      <c r="E57" s="159">
        <f t="shared" si="3"/>
        <v>0</v>
      </c>
    </row>
    <row r="58" spans="2:5" ht="15.75">
      <c r="B58" s="160">
        <f>B57+50000</f>
        <v>500000</v>
      </c>
      <c r="C58" s="161">
        <f t="shared" si="1"/>
        <v>-3365.05</v>
      </c>
      <c r="D58" s="161">
        <f t="shared" si="2"/>
        <v>3365.05</v>
      </c>
      <c r="E58" s="159">
        <f t="shared" si="3"/>
        <v>0</v>
      </c>
    </row>
    <row r="59" ht="5.25" customHeight="1">
      <c r="B59" s="160"/>
    </row>
    <row r="60" spans="1:8" ht="15.75">
      <c r="A60" s="162"/>
      <c r="B60" s="162"/>
      <c r="C60" s="162"/>
      <c r="D60" s="162"/>
      <c r="E60" s="162"/>
      <c r="F60" s="162"/>
      <c r="G60" s="162"/>
      <c r="H60" s="162"/>
    </row>
  </sheetData>
  <sheetProtection/>
  <mergeCells count="3">
    <mergeCell ref="A18:H18"/>
    <mergeCell ref="A29:H29"/>
    <mergeCell ref="A40:H40"/>
  </mergeCells>
  <printOptions/>
  <pageMargins left="0.7" right="0.7" top="0.75" bottom="0.75" header="0.3" footer="0.3"/>
  <pageSetup cellComments="asDisplayed" fitToHeight="1" fitToWidth="1" horizontalDpi="600" verticalDpi="600" orientation="portrait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W. Baird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W. Baird</dc:creator>
  <cp:keywords/>
  <dc:description/>
  <cp:lastModifiedBy> Mike</cp:lastModifiedBy>
  <dcterms:created xsi:type="dcterms:W3CDTF">2015-08-26T19:04:18Z</dcterms:created>
  <dcterms:modified xsi:type="dcterms:W3CDTF">2015-09-10T13:52:07Z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